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pilato\Desktop\PLAN 2026\"/>
    </mc:Choice>
  </mc:AlternateContent>
  <xr:revisionPtr revIDLastSave="0" documentId="13_ncr:1_{20FF7643-6322-4768-9510-B61A34045688}" xr6:coauthVersionLast="45" xr6:coauthVersionMax="45" xr10:uidLastSave="{00000000-0000-0000-0000-000000000000}"/>
  <bookViews>
    <workbookView xWindow="-120" yWindow="-120" windowWidth="29040" windowHeight="15840" firstSheet="3" activeTab="7" xr2:uid="{C7C30512-4CA1-42BC-8E91-8557C91C66C1}"/>
  </bookViews>
  <sheets>
    <sheet name="SAŽETAK" sheetId="1" r:id="rId1"/>
    <sheet name="A1 RAČUN PRIHODA I RASHODA" sheetId="2" r:id="rId2"/>
    <sheet name="A2 RAČUN PRIHODA I RASHODA" sheetId="3" r:id="rId3"/>
    <sheet name="A3 RASHODI PREMA FUNKC.KLASIFIK" sheetId="4" r:id="rId4"/>
    <sheet name="RAČUN FINANCIRANJA" sheetId="5" r:id="rId5"/>
    <sheet name="POSEBNI DIO" sheetId="6" r:id="rId6"/>
    <sheet name="POSEBNI DIO II" sheetId="7" r:id="rId7"/>
    <sheet name="POSEBNI DIO-PRIHODI" sheetId="10" r:id="rId8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7" i="10" l="1"/>
  <c r="I47" i="10"/>
  <c r="E47" i="10"/>
  <c r="C47" i="10"/>
  <c r="J55" i="10"/>
  <c r="J54" i="10" s="1"/>
  <c r="K55" i="10"/>
  <c r="K54" i="10" s="1"/>
  <c r="I55" i="10"/>
  <c r="I54" i="10" s="1"/>
  <c r="E55" i="10"/>
  <c r="E54" i="10" s="1"/>
  <c r="J49" i="10"/>
  <c r="K49" i="10"/>
  <c r="I49" i="10"/>
  <c r="E49" i="10"/>
  <c r="E35" i="10" s="1"/>
  <c r="K51" i="10"/>
  <c r="I51" i="10"/>
  <c r="E51" i="10"/>
  <c r="J43" i="10"/>
  <c r="K43" i="10"/>
  <c r="I43" i="10"/>
  <c r="E43" i="10"/>
  <c r="J40" i="10"/>
  <c r="K40" i="10"/>
  <c r="I40" i="10"/>
  <c r="E40" i="10"/>
  <c r="J36" i="10"/>
  <c r="K36" i="10"/>
  <c r="I36" i="10"/>
  <c r="E36" i="10"/>
  <c r="J33" i="10"/>
  <c r="K33" i="10"/>
  <c r="I33" i="10"/>
  <c r="E33" i="10"/>
  <c r="J31" i="10"/>
  <c r="J30" i="10" s="1"/>
  <c r="K31" i="10"/>
  <c r="K30" i="10" s="1"/>
  <c r="I31" i="10"/>
  <c r="I30" i="10" s="1"/>
  <c r="E31" i="10"/>
  <c r="E30" i="10" s="1"/>
  <c r="J28" i="10"/>
  <c r="J27" i="10" s="1"/>
  <c r="K28" i="10"/>
  <c r="K27" i="10" s="1"/>
  <c r="I28" i="10"/>
  <c r="I27" i="10" s="1"/>
  <c r="E28" i="10"/>
  <c r="E27" i="10" s="1"/>
  <c r="K20" i="10"/>
  <c r="E24" i="10"/>
  <c r="J21" i="10"/>
  <c r="J20" i="10" s="1"/>
  <c r="K21" i="10"/>
  <c r="I21" i="10"/>
  <c r="I20" i="10" s="1"/>
  <c r="E21" i="10"/>
  <c r="E20" i="10" s="1"/>
  <c r="C40" i="10"/>
  <c r="C55" i="10"/>
  <c r="C54" i="10" s="1"/>
  <c r="C49" i="10"/>
  <c r="C51" i="10"/>
  <c r="C43" i="10"/>
  <c r="C36" i="10"/>
  <c r="C33" i="10"/>
  <c r="C31" i="10"/>
  <c r="C30" i="10" s="1"/>
  <c r="C28" i="10"/>
  <c r="C27" i="10" s="1"/>
  <c r="C24" i="10"/>
  <c r="C21" i="10"/>
  <c r="C20" i="10" s="1"/>
  <c r="G28" i="2"/>
  <c r="H28" i="2"/>
  <c r="F28" i="2"/>
  <c r="G34" i="2"/>
  <c r="H34" i="2"/>
  <c r="F34" i="2"/>
  <c r="D28" i="2"/>
  <c r="D34" i="2"/>
  <c r="E37" i="2"/>
  <c r="E14" i="2"/>
  <c r="E22" i="2" s="1"/>
  <c r="H59" i="3"/>
  <c r="I59" i="3"/>
  <c r="J59" i="3"/>
  <c r="K35" i="10" l="1"/>
  <c r="K19" i="10" s="1"/>
  <c r="K18" i="10" s="1"/>
  <c r="K17" i="10" s="1"/>
  <c r="K16" i="10" s="1"/>
  <c r="J35" i="10"/>
  <c r="J19" i="10" s="1"/>
  <c r="J18" i="10" s="1"/>
  <c r="J17" i="10" s="1"/>
  <c r="J16" i="10" s="1"/>
  <c r="C35" i="10"/>
  <c r="C19" i="10" s="1"/>
  <c r="C18" i="10" s="1"/>
  <c r="C17" i="10" s="1"/>
  <c r="C16" i="10" s="1"/>
  <c r="I35" i="10"/>
  <c r="I19" i="10" s="1"/>
  <c r="I18" i="10" s="1"/>
  <c r="I17" i="10" s="1"/>
  <c r="I16" i="10" s="1"/>
  <c r="E19" i="10"/>
  <c r="E18" i="10" s="1"/>
  <c r="E17" i="10" s="1"/>
  <c r="E16" i="10" s="1"/>
  <c r="F74" i="3"/>
  <c r="H32" i="3"/>
  <c r="I32" i="3"/>
  <c r="J32" i="3"/>
  <c r="G32" i="3"/>
  <c r="F32" i="3"/>
  <c r="F22" i="3"/>
  <c r="G96" i="3"/>
  <c r="G85" i="3"/>
  <c r="G81" i="3"/>
  <c r="G79" i="3"/>
  <c r="G74" i="3"/>
  <c r="G59" i="3"/>
  <c r="G55" i="3"/>
  <c r="G46" i="3"/>
  <c r="G45" i="3" s="1"/>
  <c r="G44" i="3" s="1"/>
  <c r="G42" i="3"/>
  <c r="G41" i="3" s="1"/>
  <c r="G39" i="3"/>
  <c r="G37" i="3"/>
  <c r="G36" i="3" s="1"/>
  <c r="G34" i="3"/>
  <c r="G30" i="3"/>
  <c r="G27" i="3"/>
  <c r="G26" i="3" s="1"/>
  <c r="G24" i="3"/>
  <c r="G22" i="3"/>
  <c r="G20" i="3"/>
  <c r="G18" i="3"/>
  <c r="G16" i="3"/>
  <c r="H403" i="6"/>
  <c r="I407" i="6"/>
  <c r="G407" i="6"/>
  <c r="F407" i="6"/>
  <c r="F404" i="6" s="1"/>
  <c r="E407" i="6"/>
  <c r="G412" i="6"/>
  <c r="G411" i="6"/>
  <c r="G410" i="6" s="1"/>
  <c r="G409" i="6" s="1"/>
  <c r="I414" i="6"/>
  <c r="H414" i="6"/>
  <c r="G414" i="6"/>
  <c r="F414" i="6"/>
  <c r="F412" i="6" s="1"/>
  <c r="E414" i="6"/>
  <c r="I412" i="6"/>
  <c r="H412" i="6"/>
  <c r="E412" i="6"/>
  <c r="E411" i="6" s="1"/>
  <c r="E410" i="6" s="1"/>
  <c r="H402" i="6"/>
  <c r="H396" i="6" s="1"/>
  <c r="H387" i="6" s="1"/>
  <c r="I403" i="6"/>
  <c r="I402" i="6" s="1"/>
  <c r="I396" i="6" s="1"/>
  <c r="I387" i="6" s="1"/>
  <c r="G404" i="6"/>
  <c r="G403" i="6" s="1"/>
  <c r="G402" i="6" s="1"/>
  <c r="H398" i="6"/>
  <c r="H397" i="6" s="1"/>
  <c r="I398" i="6"/>
  <c r="I397" i="6" s="1"/>
  <c r="G399" i="6"/>
  <c r="G398" i="6" s="1"/>
  <c r="G397" i="6" s="1"/>
  <c r="E399" i="6"/>
  <c r="E398" i="6" s="1"/>
  <c r="E397" i="6" s="1"/>
  <c r="F397" i="6"/>
  <c r="E404" i="6"/>
  <c r="E403" i="6" s="1"/>
  <c r="E402" i="6" s="1"/>
  <c r="F391" i="6"/>
  <c r="G391" i="6"/>
  <c r="H391" i="6"/>
  <c r="I391" i="6"/>
  <c r="E391" i="6"/>
  <c r="E390" i="6" s="1"/>
  <c r="E389" i="6" s="1"/>
  <c r="E388" i="6" s="1"/>
  <c r="E387" i="6" s="1"/>
  <c r="F385" i="6"/>
  <c r="F384" i="6" s="1"/>
  <c r="F383" i="6" s="1"/>
  <c r="F378" i="6" s="1"/>
  <c r="G385" i="6"/>
  <c r="G384" i="6" s="1"/>
  <c r="H385" i="6"/>
  <c r="H384" i="6" s="1"/>
  <c r="I385" i="6"/>
  <c r="I384" i="6" s="1"/>
  <c r="E385" i="6"/>
  <c r="E384" i="6" s="1"/>
  <c r="E383" i="6" s="1"/>
  <c r="E381" i="6"/>
  <c r="E380" i="6" s="1"/>
  <c r="E379" i="6" s="1"/>
  <c r="E372" i="6"/>
  <c r="E371" i="6" s="1"/>
  <c r="E370" i="6" s="1"/>
  <c r="E369" i="6" s="1"/>
  <c r="E367" i="6"/>
  <c r="E366" i="6" s="1"/>
  <c r="E362" i="6" s="1"/>
  <c r="E364" i="6"/>
  <c r="E363" i="6" s="1"/>
  <c r="F356" i="6"/>
  <c r="F355" i="6" s="1"/>
  <c r="F354" i="6" s="1"/>
  <c r="G356" i="6"/>
  <c r="G355" i="6" s="1"/>
  <c r="H356" i="6"/>
  <c r="H355" i="6" s="1"/>
  <c r="I356" i="6"/>
  <c r="I355" i="6" s="1"/>
  <c r="E356" i="6"/>
  <c r="E355" i="6" s="1"/>
  <c r="E354" i="6" s="1"/>
  <c r="E352" i="6"/>
  <c r="E351" i="6" s="1"/>
  <c r="E350" i="6" s="1"/>
  <c r="H347" i="6"/>
  <c r="F348" i="6"/>
  <c r="F347" i="6" s="1"/>
  <c r="F346" i="6" s="1"/>
  <c r="G348" i="6"/>
  <c r="G347" i="6" s="1"/>
  <c r="H348" i="6"/>
  <c r="I348" i="6"/>
  <c r="I347" i="6" s="1"/>
  <c r="E348" i="6"/>
  <c r="E347" i="6" s="1"/>
  <c r="E346" i="6" s="1"/>
  <c r="F342" i="6"/>
  <c r="F341" i="6" s="1"/>
  <c r="F340" i="6" s="1"/>
  <c r="F339" i="6" s="1"/>
  <c r="G342" i="6"/>
  <c r="G341" i="6" s="1"/>
  <c r="E342" i="6"/>
  <c r="E341" i="6" s="1"/>
  <c r="E340" i="6" s="1"/>
  <c r="E339" i="6" s="1"/>
  <c r="F337" i="6"/>
  <c r="F336" i="6" s="1"/>
  <c r="G337" i="6"/>
  <c r="G336" i="6" s="1"/>
  <c r="H337" i="6"/>
  <c r="H336" i="6" s="1"/>
  <c r="I337" i="6"/>
  <c r="I336" i="6" s="1"/>
  <c r="E337" i="6"/>
  <c r="E336" i="6" s="1"/>
  <c r="F334" i="6"/>
  <c r="F333" i="6" s="1"/>
  <c r="G334" i="6"/>
  <c r="G333" i="6" s="1"/>
  <c r="H334" i="6"/>
  <c r="H333" i="6" s="1"/>
  <c r="I334" i="6"/>
  <c r="I333" i="6" s="1"/>
  <c r="E334" i="6"/>
  <c r="E333" i="6" s="1"/>
  <c r="E332" i="6" s="1"/>
  <c r="F330" i="6"/>
  <c r="F329" i="6" s="1"/>
  <c r="F328" i="6" s="1"/>
  <c r="G330" i="6"/>
  <c r="G329" i="6" s="1"/>
  <c r="G328" i="6" s="1"/>
  <c r="H330" i="6"/>
  <c r="H329" i="6" s="1"/>
  <c r="H328" i="6" s="1"/>
  <c r="I330" i="6"/>
  <c r="I329" i="6" s="1"/>
  <c r="I328" i="6" s="1"/>
  <c r="E330" i="6"/>
  <c r="E329" i="6" s="1"/>
  <c r="E328" i="6" s="1"/>
  <c r="F324" i="6"/>
  <c r="F323" i="6" s="1"/>
  <c r="F322" i="6" s="1"/>
  <c r="F317" i="6" s="1"/>
  <c r="G324" i="6"/>
  <c r="G323" i="6" s="1"/>
  <c r="G322" i="6" s="1"/>
  <c r="G317" i="6" s="1"/>
  <c r="H324" i="6"/>
  <c r="H323" i="6" s="1"/>
  <c r="H322" i="6" s="1"/>
  <c r="H317" i="6" s="1"/>
  <c r="I324" i="6"/>
  <c r="I323" i="6" s="1"/>
  <c r="I322" i="6" s="1"/>
  <c r="I317" i="6" s="1"/>
  <c r="E324" i="6"/>
  <c r="E323" i="6" s="1"/>
  <c r="E322" i="6" s="1"/>
  <c r="E320" i="6"/>
  <c r="E319" i="6" s="1"/>
  <c r="E318" i="6" s="1"/>
  <c r="F315" i="6"/>
  <c r="F314" i="6" s="1"/>
  <c r="F310" i="6" s="1"/>
  <c r="G315" i="6"/>
  <c r="G314" i="6" s="1"/>
  <c r="H315" i="6"/>
  <c r="H314" i="6" s="1"/>
  <c r="I315" i="6"/>
  <c r="I314" i="6" s="1"/>
  <c r="E315" i="6"/>
  <c r="E314" i="6" s="1"/>
  <c r="H312" i="6"/>
  <c r="H311" i="6" s="1"/>
  <c r="I312" i="6"/>
  <c r="I311" i="6" s="1"/>
  <c r="G312" i="6"/>
  <c r="G311" i="6" s="1"/>
  <c r="E312" i="6"/>
  <c r="E311" i="6" s="1"/>
  <c r="H308" i="6"/>
  <c r="H307" i="6" s="1"/>
  <c r="I308" i="6"/>
  <c r="I307" i="6" s="1"/>
  <c r="G308" i="6"/>
  <c r="G307" i="6" s="1"/>
  <c r="F308" i="6"/>
  <c r="F307" i="6" s="1"/>
  <c r="H305" i="6"/>
  <c r="H304" i="6" s="1"/>
  <c r="I305" i="6"/>
  <c r="I304" i="6" s="1"/>
  <c r="I303" i="6" s="1"/>
  <c r="G305" i="6"/>
  <c r="G304" i="6" s="1"/>
  <c r="E305" i="6"/>
  <c r="E304" i="6" s="1"/>
  <c r="E303" i="6" s="1"/>
  <c r="E301" i="6"/>
  <c r="E300" i="6" s="1"/>
  <c r="E299" i="6" s="1"/>
  <c r="I295" i="6"/>
  <c r="H296" i="6"/>
  <c r="H295" i="6" s="1"/>
  <c r="I296" i="6"/>
  <c r="G296" i="6"/>
  <c r="G295" i="6" s="1"/>
  <c r="E296" i="6"/>
  <c r="E295" i="6" s="1"/>
  <c r="E294" i="6" s="1"/>
  <c r="E293" i="6" s="1"/>
  <c r="I291" i="6"/>
  <c r="I290" i="6" s="1"/>
  <c r="I289" i="6" s="1"/>
  <c r="H291" i="6"/>
  <c r="H290" i="6" s="1"/>
  <c r="H289" i="6" s="1"/>
  <c r="G291" i="6"/>
  <c r="G290" i="6" s="1"/>
  <c r="G289" i="6" s="1"/>
  <c r="F291" i="6"/>
  <c r="F290" i="6" s="1"/>
  <c r="F289" i="6" s="1"/>
  <c r="E291" i="6"/>
  <c r="E290" i="6" s="1"/>
  <c r="E289" i="6" s="1"/>
  <c r="I279" i="6"/>
  <c r="H280" i="6"/>
  <c r="H279" i="6" s="1"/>
  <c r="I280" i="6"/>
  <c r="G280" i="6"/>
  <c r="G279" i="6" s="1"/>
  <c r="H276" i="6"/>
  <c r="H275" i="6" s="1"/>
  <c r="I276" i="6"/>
  <c r="I275" i="6" s="1"/>
  <c r="G276" i="6"/>
  <c r="G275" i="6" s="1"/>
  <c r="E276" i="6"/>
  <c r="E275" i="6" s="1"/>
  <c r="E274" i="6" s="1"/>
  <c r="E273" i="6" s="1"/>
  <c r="H264" i="6"/>
  <c r="H263" i="6" s="1"/>
  <c r="I264" i="6"/>
  <c r="I263" i="6" s="1"/>
  <c r="G264" i="6"/>
  <c r="G263" i="6" s="1"/>
  <c r="H260" i="6"/>
  <c r="H259" i="6" s="1"/>
  <c r="I260" i="6"/>
  <c r="I259" i="6" s="1"/>
  <c r="G260" i="6"/>
  <c r="G259" i="6" s="1"/>
  <c r="E260" i="6"/>
  <c r="E259" i="6" s="1"/>
  <c r="E258" i="6" s="1"/>
  <c r="E257" i="6" s="1"/>
  <c r="E254" i="6"/>
  <c r="E253" i="6" s="1"/>
  <c r="E249" i="6" s="1"/>
  <c r="E248" i="6" s="1"/>
  <c r="G251" i="6"/>
  <c r="G250" i="6" s="1"/>
  <c r="F241" i="6"/>
  <c r="F240" i="6" s="1"/>
  <c r="F239" i="6" s="1"/>
  <c r="G241" i="6"/>
  <c r="G240" i="6" s="1"/>
  <c r="H241" i="6"/>
  <c r="H240" i="6" s="1"/>
  <c r="I241" i="6"/>
  <c r="I240" i="6" s="1"/>
  <c r="E241" i="6"/>
  <c r="E240" i="6" s="1"/>
  <c r="E239" i="6" s="1"/>
  <c r="F237" i="6"/>
  <c r="F236" i="6" s="1"/>
  <c r="G237" i="6"/>
  <c r="G236" i="6" s="1"/>
  <c r="H237" i="6"/>
  <c r="H236" i="6" s="1"/>
  <c r="I237" i="6"/>
  <c r="I236" i="6" s="1"/>
  <c r="E237" i="6"/>
  <c r="E236" i="6" s="1"/>
  <c r="H233" i="6"/>
  <c r="F234" i="6"/>
  <c r="F233" i="6" s="1"/>
  <c r="F232" i="6" s="1"/>
  <c r="G234" i="6"/>
  <c r="G233" i="6" s="1"/>
  <c r="H234" i="6"/>
  <c r="I234" i="6"/>
  <c r="I233" i="6" s="1"/>
  <c r="E234" i="6"/>
  <c r="E233" i="6" s="1"/>
  <c r="G225" i="6"/>
  <c r="H226" i="6"/>
  <c r="H225" i="6" s="1"/>
  <c r="I226" i="6"/>
  <c r="I225" i="6" s="1"/>
  <c r="G226" i="6"/>
  <c r="E226" i="6"/>
  <c r="E225" i="6" s="1"/>
  <c r="H229" i="6"/>
  <c r="H228" i="6" s="1"/>
  <c r="I229" i="6"/>
  <c r="I228" i="6" s="1"/>
  <c r="G229" i="6"/>
  <c r="G228" i="6" s="1"/>
  <c r="E229" i="6"/>
  <c r="E228" i="6" s="1"/>
  <c r="E224" i="6" s="1"/>
  <c r="H222" i="6"/>
  <c r="H221" i="6" s="1"/>
  <c r="I222" i="6"/>
  <c r="I221" i="6" s="1"/>
  <c r="G222" i="6"/>
  <c r="G221" i="6" s="1"/>
  <c r="E222" i="6"/>
  <c r="E221" i="6" s="1"/>
  <c r="E220" i="6" s="1"/>
  <c r="I218" i="6"/>
  <c r="I217" i="6" s="1"/>
  <c r="H218" i="6"/>
  <c r="H217" i="6" s="1"/>
  <c r="G218" i="6"/>
  <c r="G217" i="6" s="1"/>
  <c r="E218" i="6"/>
  <c r="E217" i="6" s="1"/>
  <c r="E216" i="6" s="1"/>
  <c r="H213" i="6"/>
  <c r="H212" i="6" s="1"/>
  <c r="I213" i="6"/>
  <c r="I212" i="6" s="1"/>
  <c r="G213" i="6"/>
  <c r="G212" i="6" s="1"/>
  <c r="E213" i="6"/>
  <c r="E212" i="6" s="1"/>
  <c r="E211" i="6" s="1"/>
  <c r="E210" i="6" s="1"/>
  <c r="H208" i="6"/>
  <c r="H207" i="6" s="1"/>
  <c r="I208" i="6"/>
  <c r="I207" i="6" s="1"/>
  <c r="G208" i="6"/>
  <c r="G207" i="6" s="1"/>
  <c r="H205" i="6"/>
  <c r="H204" i="6" s="1"/>
  <c r="I205" i="6"/>
  <c r="I204" i="6" s="1"/>
  <c r="G205" i="6"/>
  <c r="G204" i="6" s="1"/>
  <c r="E205" i="6"/>
  <c r="E204" i="6" s="1"/>
  <c r="E203" i="6" s="1"/>
  <c r="H201" i="6"/>
  <c r="H200" i="6" s="1"/>
  <c r="I201" i="6"/>
  <c r="I200" i="6" s="1"/>
  <c r="G201" i="6"/>
  <c r="G200" i="6" s="1"/>
  <c r="E201" i="6"/>
  <c r="E200" i="6" s="1"/>
  <c r="E199" i="6" s="1"/>
  <c r="I196" i="6"/>
  <c r="G196" i="6"/>
  <c r="H197" i="6"/>
  <c r="H196" i="6" s="1"/>
  <c r="I197" i="6"/>
  <c r="G197" i="6"/>
  <c r="E197" i="6"/>
  <c r="E196" i="6" s="1"/>
  <c r="E195" i="6" s="1"/>
  <c r="E194" i="6" s="1"/>
  <c r="I190" i="6"/>
  <c r="G190" i="6"/>
  <c r="H191" i="6"/>
  <c r="H190" i="6" s="1"/>
  <c r="I191" i="6"/>
  <c r="G191" i="6"/>
  <c r="H188" i="6"/>
  <c r="H187" i="6" s="1"/>
  <c r="I188" i="6"/>
  <c r="I187" i="6" s="1"/>
  <c r="G188" i="6"/>
  <c r="G187" i="6" s="1"/>
  <c r="E191" i="6"/>
  <c r="E190" i="6" s="1"/>
  <c r="E188" i="6"/>
  <c r="E187" i="6" s="1"/>
  <c r="F186" i="6"/>
  <c r="I184" i="6"/>
  <c r="I183" i="6" s="1"/>
  <c r="I182" i="6" s="1"/>
  <c r="H185" i="6"/>
  <c r="H184" i="6" s="1"/>
  <c r="H183" i="6" s="1"/>
  <c r="H182" i="6" s="1"/>
  <c r="G184" i="6"/>
  <c r="G183" i="6" s="1"/>
  <c r="G182" i="6" s="1"/>
  <c r="E184" i="6"/>
  <c r="E183" i="6" s="1"/>
  <c r="E182" i="6" s="1"/>
  <c r="E181" i="6" s="1"/>
  <c r="F182" i="6"/>
  <c r="F181" i="6" s="1"/>
  <c r="E179" i="6"/>
  <c r="E178" i="6" s="1"/>
  <c r="E177" i="6" s="1"/>
  <c r="E176" i="6" s="1"/>
  <c r="G173" i="6"/>
  <c r="I174" i="6"/>
  <c r="I173" i="6" s="1"/>
  <c r="H174" i="6"/>
  <c r="H173" i="6" s="1"/>
  <c r="G174" i="6"/>
  <c r="H169" i="6"/>
  <c r="I169" i="6"/>
  <c r="G169" i="6"/>
  <c r="F169" i="6"/>
  <c r="E169" i="6"/>
  <c r="E168" i="6" s="1"/>
  <c r="E163" i="6" s="1"/>
  <c r="H165" i="6"/>
  <c r="H164" i="6" s="1"/>
  <c r="I165" i="6"/>
  <c r="I164" i="6" s="1"/>
  <c r="G165" i="6"/>
  <c r="G164" i="6" s="1"/>
  <c r="E161" i="6"/>
  <c r="E160" i="6" s="1"/>
  <c r="E159" i="6" s="1"/>
  <c r="E158" i="6" s="1"/>
  <c r="G151" i="6"/>
  <c r="H152" i="6"/>
  <c r="H151" i="6" s="1"/>
  <c r="I152" i="6"/>
  <c r="I151" i="6" s="1"/>
  <c r="G152" i="6"/>
  <c r="E156" i="6"/>
  <c r="E155" i="6" s="1"/>
  <c r="E154" i="6" s="1"/>
  <c r="E152" i="6"/>
  <c r="E151" i="6" s="1"/>
  <c r="E150" i="6" s="1"/>
  <c r="E148" i="6"/>
  <c r="E147" i="6" s="1"/>
  <c r="E146" i="6" s="1"/>
  <c r="H142" i="6"/>
  <c r="I142" i="6"/>
  <c r="G142" i="6"/>
  <c r="F142" i="6"/>
  <c r="E142" i="6"/>
  <c r="E141" i="6" s="1"/>
  <c r="E140" i="6" s="1"/>
  <c r="E135" i="6" s="1"/>
  <c r="H138" i="6"/>
  <c r="H137" i="6" s="1"/>
  <c r="I138" i="6"/>
  <c r="I137" i="6" s="1"/>
  <c r="G138" i="6"/>
  <c r="G137" i="6" s="1"/>
  <c r="E133" i="6"/>
  <c r="E132" i="6" s="1"/>
  <c r="E129" i="6"/>
  <c r="E130" i="6"/>
  <c r="H122" i="6"/>
  <c r="I122" i="6"/>
  <c r="G122" i="6"/>
  <c r="F122" i="6"/>
  <c r="E122" i="6"/>
  <c r="E121" i="6" s="1"/>
  <c r="E120" i="6" s="1"/>
  <c r="E117" i="6"/>
  <c r="E116" i="6" s="1"/>
  <c r="E115" i="6" s="1"/>
  <c r="H112" i="6"/>
  <c r="H111" i="6" s="1"/>
  <c r="I112" i="6"/>
  <c r="I111" i="6" s="1"/>
  <c r="G112" i="6"/>
  <c r="G111" i="6" s="1"/>
  <c r="E111" i="6"/>
  <c r="E110" i="6" s="1"/>
  <c r="H108" i="6"/>
  <c r="I108" i="6"/>
  <c r="G108" i="6"/>
  <c r="G107" i="6" s="1"/>
  <c r="F107" i="6"/>
  <c r="F102" i="6" s="1"/>
  <c r="H107" i="6"/>
  <c r="I107" i="6"/>
  <c r="E108" i="6"/>
  <c r="E107" i="6" s="1"/>
  <c r="H103" i="6"/>
  <c r="I104" i="6"/>
  <c r="I103" i="6" s="1"/>
  <c r="H104" i="6"/>
  <c r="G104" i="6"/>
  <c r="G103" i="6" s="1"/>
  <c r="E104" i="6"/>
  <c r="E103" i="6" s="1"/>
  <c r="E102" i="6" s="1"/>
  <c r="H99" i="6"/>
  <c r="H98" i="6" s="1"/>
  <c r="H100" i="6"/>
  <c r="I100" i="6"/>
  <c r="I99" i="6" s="1"/>
  <c r="I98" i="6" s="1"/>
  <c r="G100" i="6"/>
  <c r="G99" i="6" s="1"/>
  <c r="G98" i="6" s="1"/>
  <c r="E100" i="6"/>
  <c r="E99" i="6" s="1"/>
  <c r="E98" i="6" s="1"/>
  <c r="G94" i="6"/>
  <c r="H95" i="6"/>
  <c r="H94" i="6" s="1"/>
  <c r="I95" i="6"/>
  <c r="I94" i="6" s="1"/>
  <c r="G95" i="6"/>
  <c r="E95" i="6"/>
  <c r="E94" i="6" s="1"/>
  <c r="E93" i="6" s="1"/>
  <c r="H90" i="6"/>
  <c r="H89" i="6" s="1"/>
  <c r="I90" i="6"/>
  <c r="I89" i="6" s="1"/>
  <c r="G90" i="6"/>
  <c r="G89" i="6" s="1"/>
  <c r="E90" i="6"/>
  <c r="E89" i="6" s="1"/>
  <c r="H87" i="6"/>
  <c r="H86" i="6" s="1"/>
  <c r="I87" i="6"/>
  <c r="I86" i="6" s="1"/>
  <c r="G87" i="6"/>
  <c r="G86" i="6" s="1"/>
  <c r="E87" i="6"/>
  <c r="E86" i="6" s="1"/>
  <c r="E85" i="6" s="1"/>
  <c r="E83" i="6"/>
  <c r="E82" i="6" s="1"/>
  <c r="I79" i="6"/>
  <c r="I78" i="6" s="1"/>
  <c r="H79" i="6"/>
  <c r="H78" i="6" s="1"/>
  <c r="G79" i="6"/>
  <c r="G78" i="6" s="1"/>
  <c r="E79" i="6"/>
  <c r="E78" i="6" s="1"/>
  <c r="H74" i="6"/>
  <c r="I74" i="6"/>
  <c r="G74" i="6"/>
  <c r="E75" i="6"/>
  <c r="E74" i="6" s="1"/>
  <c r="E73" i="6" s="1"/>
  <c r="E70" i="6"/>
  <c r="E69" i="6" s="1"/>
  <c r="E68" i="6" s="1"/>
  <c r="E64" i="6"/>
  <c r="E63" i="6" s="1"/>
  <c r="E62" i="6" s="1"/>
  <c r="E61" i="6" s="1"/>
  <c r="E60" i="6" s="1"/>
  <c r="E57" i="6"/>
  <c r="E56" i="6" s="1"/>
  <c r="E55" i="6" s="1"/>
  <c r="I31" i="6"/>
  <c r="H31" i="6"/>
  <c r="G31" i="6"/>
  <c r="G30" i="6" s="1"/>
  <c r="G53" i="6"/>
  <c r="G52" i="6" s="1"/>
  <c r="G51" i="6" s="1"/>
  <c r="E53" i="6"/>
  <c r="E52" i="6" s="1"/>
  <c r="E51" i="6" s="1"/>
  <c r="E44" i="6"/>
  <c r="E43" i="6" s="1"/>
  <c r="E42" i="6" s="1"/>
  <c r="E35" i="6"/>
  <c r="E34" i="6" s="1"/>
  <c r="E33" i="6" s="1"/>
  <c r="H27" i="6"/>
  <c r="H26" i="6" s="1"/>
  <c r="H25" i="6" s="1"/>
  <c r="I27" i="6"/>
  <c r="I26" i="6" s="1"/>
  <c r="G27" i="6"/>
  <c r="G26" i="6" s="1"/>
  <c r="E27" i="6"/>
  <c r="E26" i="6" s="1"/>
  <c r="E25" i="6" s="1"/>
  <c r="I16" i="6"/>
  <c r="I15" i="6" s="1"/>
  <c r="H17" i="6"/>
  <c r="H16" i="6" s="1"/>
  <c r="H15" i="6" s="1"/>
  <c r="I17" i="6"/>
  <c r="G17" i="6"/>
  <c r="E18" i="6"/>
  <c r="E17" i="6" s="1"/>
  <c r="E16" i="6" s="1"/>
  <c r="E15" i="6" s="1"/>
  <c r="F374" i="6"/>
  <c r="F370" i="6"/>
  <c r="F362" i="6"/>
  <c r="F350" i="6"/>
  <c r="F303" i="6"/>
  <c r="F299" i="6"/>
  <c r="F294" i="6"/>
  <c r="F293" i="6" s="1"/>
  <c r="F285" i="6"/>
  <c r="F278" i="6"/>
  <c r="F274" i="6"/>
  <c r="F269" i="6"/>
  <c r="F262" i="6"/>
  <c r="F258" i="6"/>
  <c r="F249" i="6"/>
  <c r="F248" i="6" s="1"/>
  <c r="F244" i="6"/>
  <c r="F243" i="6" s="1"/>
  <c r="F224" i="6"/>
  <c r="F220" i="6"/>
  <c r="F216" i="6"/>
  <c r="F211" i="6"/>
  <c r="F210" i="6" s="1"/>
  <c r="F203" i="6"/>
  <c r="F199" i="6"/>
  <c r="F195" i="6"/>
  <c r="F177" i="6"/>
  <c r="F176" i="6" s="1"/>
  <c r="F172" i="6"/>
  <c r="F163" i="6"/>
  <c r="F159" i="6"/>
  <c r="F154" i="6"/>
  <c r="F150" i="6"/>
  <c r="F146" i="6"/>
  <c r="F140" i="6"/>
  <c r="F136" i="6"/>
  <c r="F128" i="6"/>
  <c r="F120" i="6"/>
  <c r="F115" i="6"/>
  <c r="F110" i="6"/>
  <c r="F93" i="6"/>
  <c r="F85" i="6"/>
  <c r="F77" i="6"/>
  <c r="F73" i="6"/>
  <c r="F68" i="6"/>
  <c r="F62" i="6"/>
  <c r="F61" i="6" s="1"/>
  <c r="F60" i="6" s="1"/>
  <c r="F55" i="6"/>
  <c r="F50" i="6" s="1"/>
  <c r="F42" i="6"/>
  <c r="F38" i="6"/>
  <c r="F25" i="6"/>
  <c r="F20" i="6"/>
  <c r="F16" i="6"/>
  <c r="H23" i="7"/>
  <c r="H24" i="7"/>
  <c r="H626" i="7"/>
  <c r="I626" i="7"/>
  <c r="G142" i="7"/>
  <c r="G125" i="7"/>
  <c r="G105" i="7"/>
  <c r="G98" i="7"/>
  <c r="G52" i="7"/>
  <c r="G25" i="7"/>
  <c r="I24" i="7"/>
  <c r="F427" i="7"/>
  <c r="H186" i="6" l="1"/>
  <c r="H181" i="6" s="1"/>
  <c r="E345" i="6"/>
  <c r="G186" i="6"/>
  <c r="E310" i="6"/>
  <c r="E298" i="6" s="1"/>
  <c r="E256" i="6" s="1"/>
  <c r="G396" i="6"/>
  <c r="G387" i="6" s="1"/>
  <c r="G15" i="3"/>
  <c r="G29" i="3"/>
  <c r="G84" i="3"/>
  <c r="G54" i="3"/>
  <c r="E317" i="6"/>
  <c r="H303" i="6"/>
  <c r="F158" i="6"/>
  <c r="F257" i="6"/>
  <c r="F332" i="6"/>
  <c r="F327" i="6" s="1"/>
  <c r="F326" i="6" s="1"/>
  <c r="F67" i="6"/>
  <c r="E24" i="6"/>
  <c r="E128" i="6"/>
  <c r="E114" i="6" s="1"/>
  <c r="G181" i="6"/>
  <c r="E215" i="6"/>
  <c r="F24" i="6"/>
  <c r="E77" i="6"/>
  <c r="E67" i="6" s="1"/>
  <c r="E92" i="6"/>
  <c r="E232" i="6"/>
  <c r="E231" i="6" s="1"/>
  <c r="E378" i="6"/>
  <c r="E344" i="6" s="1"/>
  <c r="G25" i="6"/>
  <c r="E327" i="6"/>
  <c r="E326" i="6" s="1"/>
  <c r="E186" i="6"/>
  <c r="I186" i="6"/>
  <c r="I181" i="6" s="1"/>
  <c r="F145" i="6"/>
  <c r="G303" i="6"/>
  <c r="F298" i="6"/>
  <c r="F231" i="6"/>
  <c r="E145" i="6"/>
  <c r="E50" i="6"/>
  <c r="F194" i="6"/>
  <c r="F215" i="6"/>
  <c r="F135" i="6"/>
  <c r="F369" i="6"/>
  <c r="F345" i="6"/>
  <c r="F92" i="6"/>
  <c r="F273" i="6"/>
  <c r="F15" i="6"/>
  <c r="F114" i="6"/>
  <c r="G457" i="7"/>
  <c r="E453" i="7"/>
  <c r="F453" i="7"/>
  <c r="G453" i="7"/>
  <c r="D453" i="7"/>
  <c r="D452" i="7" s="1"/>
  <c r="I452" i="7"/>
  <c r="H452" i="7"/>
  <c r="G452" i="7"/>
  <c r="F452" i="7"/>
  <c r="E452" i="7"/>
  <c r="G419" i="7"/>
  <c r="F66" i="6" l="1"/>
  <c r="E193" i="6"/>
  <c r="G99" i="3"/>
  <c r="G14" i="3"/>
  <c r="G48" i="3" s="1"/>
  <c r="F256" i="6"/>
  <c r="E66" i="6"/>
  <c r="E59" i="6" s="1"/>
  <c r="E14" i="6"/>
  <c r="E13" i="6" s="1"/>
  <c r="E12" i="6" s="1"/>
  <c r="E11" i="6" s="1"/>
  <c r="E10" i="6" s="1"/>
  <c r="F193" i="6"/>
  <c r="F14" i="6"/>
  <c r="F344" i="6"/>
  <c r="G354" i="7"/>
  <c r="G333" i="7"/>
  <c r="F13" i="6" l="1"/>
  <c r="F12" i="6" s="1"/>
  <c r="F11" i="6" s="1"/>
  <c r="F10" i="6" s="1"/>
  <c r="F59" i="6"/>
  <c r="H608" i="7"/>
  <c r="G627" i="7"/>
  <c r="G626" i="7" s="1"/>
  <c r="G635" i="7"/>
  <c r="G634" i="7" s="1"/>
  <c r="G633" i="7" s="1"/>
  <c r="D635" i="7"/>
  <c r="D634" i="7"/>
  <c r="D627" i="7"/>
  <c r="D626" i="7"/>
  <c r="G620" i="7"/>
  <c r="G619" i="7"/>
  <c r="F620" i="7"/>
  <c r="F619" i="7" s="1"/>
  <c r="E620" i="7"/>
  <c r="E619" i="7" s="1"/>
  <c r="D620" i="7"/>
  <c r="D619" i="7" s="1"/>
  <c r="I619" i="7"/>
  <c r="I618" i="7" s="1"/>
  <c r="I608" i="7" s="1"/>
  <c r="H619" i="7"/>
  <c r="H618" i="7" s="1"/>
  <c r="G591" i="7"/>
  <c r="H504" i="7"/>
  <c r="H500" i="7" s="1"/>
  <c r="I504" i="7"/>
  <c r="I500" i="7" s="1"/>
  <c r="G505" i="7"/>
  <c r="G504" i="7" s="1"/>
  <c r="G500" i="7" s="1"/>
  <c r="H492" i="7"/>
  <c r="I492" i="7"/>
  <c r="H478" i="7"/>
  <c r="I478" i="7"/>
  <c r="G490" i="7"/>
  <c r="G479" i="7"/>
  <c r="G478" i="7" s="1"/>
  <c r="G310" i="7"/>
  <c r="I325" i="7"/>
  <c r="H325" i="7"/>
  <c r="G326" i="7"/>
  <c r="G328" i="7"/>
  <c r="G318" i="7"/>
  <c r="G317" i="7" s="1"/>
  <c r="D325" i="7"/>
  <c r="F318" i="7"/>
  <c r="F317" i="7" s="1"/>
  <c r="E318" i="7"/>
  <c r="D318" i="7"/>
  <c r="D317" i="7" s="1"/>
  <c r="I317" i="7"/>
  <c r="H317" i="7"/>
  <c r="E317" i="7"/>
  <c r="G618" i="7" l="1"/>
  <c r="G608" i="7" s="1"/>
  <c r="G325" i="7"/>
  <c r="G316" i="7"/>
  <c r="H316" i="7"/>
  <c r="I316" i="7"/>
  <c r="G256" i="7"/>
  <c r="G173" i="7"/>
  <c r="G172" i="7" s="1"/>
  <c r="F173" i="7"/>
  <c r="F172" i="7" s="1"/>
  <c r="E173" i="7"/>
  <c r="E172" i="7" s="1"/>
  <c r="D173" i="7"/>
  <c r="D172" i="7" s="1"/>
  <c r="I172" i="7"/>
  <c r="H172" i="7"/>
  <c r="G196" i="7"/>
  <c r="G161" i="7"/>
  <c r="I14" i="7" l="1"/>
  <c r="I13" i="7" s="1"/>
  <c r="H14" i="7"/>
  <c r="H13" i="7" s="1"/>
  <c r="H12" i="7" s="1"/>
  <c r="D611" i="7" l="1"/>
  <c r="D610" i="7" s="1"/>
  <c r="D609" i="7" s="1"/>
  <c r="D608" i="7" s="1"/>
  <c r="D606" i="7"/>
  <c r="D605" i="7" s="1"/>
  <c r="D603" i="7"/>
  <c r="D602" i="7" s="1"/>
  <c r="D591" i="7"/>
  <c r="D590" i="7" s="1"/>
  <c r="D589" i="7" s="1"/>
  <c r="D586" i="7"/>
  <c r="D583" i="7"/>
  <c r="D562" i="7"/>
  <c r="D561" i="7" s="1"/>
  <c r="D559" i="7"/>
  <c r="D558" i="7" s="1"/>
  <c r="D549" i="7"/>
  <c r="D548" i="7" s="1"/>
  <c r="D543" i="7"/>
  <c r="D542" i="7" s="1"/>
  <c r="D541" i="7" s="1"/>
  <c r="D537" i="7"/>
  <c r="D530" i="7"/>
  <c r="D511" i="7"/>
  <c r="D510" i="7" s="1"/>
  <c r="D505" i="7"/>
  <c r="D504" i="7" s="1"/>
  <c r="D502" i="7"/>
  <c r="D501" i="7" s="1"/>
  <c r="D496" i="7"/>
  <c r="D493" i="7"/>
  <c r="D479" i="7"/>
  <c r="D478" i="7" s="1"/>
  <c r="D469" i="7"/>
  <c r="D468" i="7" s="1"/>
  <c r="D457" i="7"/>
  <c r="D456" i="7" s="1"/>
  <c r="D455" i="7" s="1"/>
  <c r="D438" i="7"/>
  <c r="D437" i="7" s="1"/>
  <c r="D436" i="7" s="1"/>
  <c r="D419" i="7"/>
  <c r="D418" i="7" s="1"/>
  <c r="D417" i="7" s="1"/>
  <c r="D414" i="7"/>
  <c r="D410" i="7" s="1"/>
  <c r="D409" i="7" s="1"/>
  <c r="D402" i="7"/>
  <c r="D401" i="7" s="1"/>
  <c r="D390" i="7"/>
  <c r="D388" i="7"/>
  <c r="D384" i="7"/>
  <c r="D382" i="7"/>
  <c r="D379" i="7"/>
  <c r="D378" i="7" s="1"/>
  <c r="D368" i="7"/>
  <c r="D367" i="7" s="1"/>
  <c r="D361" i="7"/>
  <c r="D360" i="7" s="1"/>
  <c r="D359" i="7" s="1"/>
  <c r="D346" i="7"/>
  <c r="D345" i="7" s="1"/>
  <c r="D357" i="7"/>
  <c r="D354" i="7"/>
  <c r="D333" i="7"/>
  <c r="D332" i="7" s="1"/>
  <c r="D310" i="7"/>
  <c r="D309" i="7" s="1"/>
  <c r="D308" i="7" s="1"/>
  <c r="D297" i="7"/>
  <c r="D281" i="7"/>
  <c r="D273" i="7"/>
  <c r="D272" i="7" s="1"/>
  <c r="D269" i="7"/>
  <c r="D268" i="7" s="1"/>
  <c r="D261" i="7"/>
  <c r="D260" i="7" s="1"/>
  <c r="D256" i="7"/>
  <c r="D255" i="7" s="1"/>
  <c r="D243" i="7"/>
  <c r="D242" i="7" s="1"/>
  <c r="D235" i="7" s="1"/>
  <c r="D237" i="7"/>
  <c r="D233" i="7"/>
  <c r="D231" i="7"/>
  <c r="D211" i="7"/>
  <c r="D210" i="7" s="1"/>
  <c r="D202" i="7"/>
  <c r="D201" i="7" s="1"/>
  <c r="D196" i="7"/>
  <c r="D195" i="7" s="1"/>
  <c r="D186" i="7"/>
  <c r="D176" i="7"/>
  <c r="D161" i="7"/>
  <c r="D160" i="7" s="1"/>
  <c r="D157" i="7"/>
  <c r="D153" i="7"/>
  <c r="D142" i="7"/>
  <c r="D125" i="7"/>
  <c r="D500" i="7" l="1"/>
  <c r="D601" i="7"/>
  <c r="D492" i="7"/>
  <c r="D467" i="7" s="1"/>
  <c r="D416" i="7" s="1"/>
  <c r="D124" i="7"/>
  <c r="D280" i="7"/>
  <c r="D175" i="7"/>
  <c r="D529" i="7"/>
  <c r="D509" i="7" s="1"/>
  <c r="D508" i="7" s="1"/>
  <c r="D353" i="7"/>
  <c r="D331" i="7" s="1"/>
  <c r="D582" i="7"/>
  <c r="D547" i="7" s="1"/>
  <c r="D159" i="7"/>
  <c r="D381" i="7"/>
  <c r="D152" i="7"/>
  <c r="D230" i="7"/>
  <c r="D200" i="7" s="1"/>
  <c r="D387" i="7"/>
  <c r="D386" i="7" s="1"/>
  <c r="D366" i="7"/>
  <c r="D254" i="7"/>
  <c r="D271" i="7"/>
  <c r="D122" i="7"/>
  <c r="D121" i="7" s="1"/>
  <c r="D105" i="7"/>
  <c r="D104" i="7" s="1"/>
  <c r="D98" i="7"/>
  <c r="D97" i="7" s="1"/>
  <c r="D96" i="7" s="1"/>
  <c r="D95" i="7" s="1"/>
  <c r="D546" i="7" l="1"/>
  <c r="D330" i="7"/>
  <c r="D103" i="7"/>
  <c r="D102" i="7" s="1"/>
  <c r="D15" i="7"/>
  <c r="D14" i="7" s="1"/>
  <c r="D13" i="7" s="1"/>
  <c r="D91" i="7"/>
  <c r="D90" i="7" s="1"/>
  <c r="D88" i="7"/>
  <c r="D87" i="7" s="1"/>
  <c r="D80" i="7"/>
  <c r="D79" i="7" s="1"/>
  <c r="D76" i="7"/>
  <c r="D75" i="7" s="1"/>
  <c r="D52" i="7"/>
  <c r="D51" i="7" s="1"/>
  <c r="D44" i="7"/>
  <c r="D25" i="7"/>
  <c r="D24" i="7" s="1"/>
  <c r="F606" i="7"/>
  <c r="F605" i="7" s="1"/>
  <c r="F601" i="7" s="1"/>
  <c r="E606" i="7"/>
  <c r="E605" i="7" s="1"/>
  <c r="E601" i="7" s="1"/>
  <c r="F596" i="7"/>
  <c r="F595" i="7" s="1"/>
  <c r="E596" i="7"/>
  <c r="E595" i="7" s="1"/>
  <c r="F591" i="7"/>
  <c r="F590" i="7" s="1"/>
  <c r="E591" i="7"/>
  <c r="E590" i="7" s="1"/>
  <c r="F586" i="7"/>
  <c r="E586" i="7"/>
  <c r="F583" i="7"/>
  <c r="E583" i="7"/>
  <c r="F580" i="7"/>
  <c r="E580" i="7"/>
  <c r="F562" i="7"/>
  <c r="E562" i="7"/>
  <c r="F559" i="7"/>
  <c r="F558" i="7" s="1"/>
  <c r="E559" i="7"/>
  <c r="E558" i="7" s="1"/>
  <c r="F549" i="7"/>
  <c r="F548" i="7" s="1"/>
  <c r="E549" i="7"/>
  <c r="E548" i="7" s="1"/>
  <c r="F543" i="7"/>
  <c r="F542" i="7" s="1"/>
  <c r="F541" i="7" s="1"/>
  <c r="E543" i="7"/>
  <c r="E542" i="7" s="1"/>
  <c r="E541" i="7" s="1"/>
  <c r="F537" i="7"/>
  <c r="E537" i="7"/>
  <c r="F530" i="7"/>
  <c r="E530" i="7"/>
  <c r="F511" i="7"/>
  <c r="F510" i="7" s="1"/>
  <c r="E511" i="7"/>
  <c r="E510" i="7" s="1"/>
  <c r="F496" i="7"/>
  <c r="E496" i="7"/>
  <c r="F493" i="7"/>
  <c r="E493" i="7"/>
  <c r="F479" i="7"/>
  <c r="F478" i="7" s="1"/>
  <c r="E479" i="7"/>
  <c r="E478" i="7" s="1"/>
  <c r="F469" i="7"/>
  <c r="F468" i="7" s="1"/>
  <c r="E469" i="7"/>
  <c r="E468" i="7" s="1"/>
  <c r="F457" i="7"/>
  <c r="F456" i="7" s="1"/>
  <c r="F455" i="7" s="1"/>
  <c r="E457" i="7"/>
  <c r="E456" i="7" s="1"/>
  <c r="E455" i="7" s="1"/>
  <c r="F449" i="7"/>
  <c r="F448" i="7" s="1"/>
  <c r="E449" i="7"/>
  <c r="E448" i="7" s="1"/>
  <c r="F445" i="7"/>
  <c r="E445" i="7"/>
  <c r="F442" i="7"/>
  <c r="E442" i="7"/>
  <c r="F438" i="7"/>
  <c r="F437" i="7" s="1"/>
  <c r="E438" i="7"/>
  <c r="E437" i="7" s="1"/>
  <c r="F432" i="7"/>
  <c r="F431" i="7" s="1"/>
  <c r="E432" i="7"/>
  <c r="E431" i="7" s="1"/>
  <c r="E427" i="7"/>
  <c r="F424" i="7"/>
  <c r="E424" i="7"/>
  <c r="F419" i="7"/>
  <c r="F418" i="7" s="1"/>
  <c r="E419" i="7"/>
  <c r="E418" i="7" s="1"/>
  <c r="F414" i="7"/>
  <c r="E414" i="7"/>
  <c r="F411" i="7"/>
  <c r="E411" i="7"/>
  <c r="F407" i="7"/>
  <c r="F406" i="7" s="1"/>
  <c r="F405" i="7" s="1"/>
  <c r="E407" i="7"/>
  <c r="E406" i="7" s="1"/>
  <c r="E405" i="7" s="1"/>
  <c r="F402" i="7"/>
  <c r="F401" i="7" s="1"/>
  <c r="E402" i="7"/>
  <c r="E401" i="7" s="1"/>
  <c r="F390" i="7"/>
  <c r="E390" i="7"/>
  <c r="F388" i="7"/>
  <c r="E388" i="7"/>
  <c r="F384" i="7"/>
  <c r="E384" i="7"/>
  <c r="F382" i="7"/>
  <c r="E382" i="7"/>
  <c r="F379" i="7"/>
  <c r="F378" i="7" s="1"/>
  <c r="E379" i="7"/>
  <c r="E378" i="7" s="1"/>
  <c r="F368" i="7"/>
  <c r="F367" i="7" s="1"/>
  <c r="E368" i="7"/>
  <c r="E367" i="7" s="1"/>
  <c r="F361" i="7"/>
  <c r="F360" i="7" s="1"/>
  <c r="F359" i="7" s="1"/>
  <c r="E361" i="7"/>
  <c r="E360" i="7" s="1"/>
  <c r="E359" i="7" s="1"/>
  <c r="F357" i="7"/>
  <c r="E357" i="7"/>
  <c r="F354" i="7"/>
  <c r="E354" i="7"/>
  <c r="F346" i="7"/>
  <c r="F345" i="7" s="1"/>
  <c r="E346" i="7"/>
  <c r="E345" i="7" s="1"/>
  <c r="F333" i="7"/>
  <c r="F332" i="7" s="1"/>
  <c r="E333" i="7"/>
  <c r="E332" i="7" s="1"/>
  <c r="F310" i="7"/>
  <c r="F309" i="7" s="1"/>
  <c r="F308" i="7" s="1"/>
  <c r="E310" i="7"/>
  <c r="E309" i="7" s="1"/>
  <c r="E308" i="7" s="1"/>
  <c r="F306" i="7"/>
  <c r="F305" i="7" s="1"/>
  <c r="E306" i="7"/>
  <c r="E305" i="7" s="1"/>
  <c r="F297" i="7"/>
  <c r="E297" i="7"/>
  <c r="F281" i="7"/>
  <c r="E281" i="7"/>
  <c r="F273" i="7"/>
  <c r="F272" i="7" s="1"/>
  <c r="E273" i="7"/>
  <c r="E272" i="7" s="1"/>
  <c r="F269" i="7"/>
  <c r="F268" i="7" s="1"/>
  <c r="E269" i="7"/>
  <c r="E268" i="7" s="1"/>
  <c r="F261" i="7"/>
  <c r="F260" i="7" s="1"/>
  <c r="E261" i="7"/>
  <c r="E260" i="7" s="1"/>
  <c r="F256" i="7"/>
  <c r="F255" i="7" s="1"/>
  <c r="E256" i="7"/>
  <c r="E255" i="7" s="1"/>
  <c r="F243" i="7"/>
  <c r="F242" i="7" s="1"/>
  <c r="E243" i="7"/>
  <c r="E242" i="7" s="1"/>
  <c r="F237" i="7"/>
  <c r="F236" i="7" s="1"/>
  <c r="E237" i="7"/>
  <c r="E236" i="7" s="1"/>
  <c r="F233" i="7"/>
  <c r="E233" i="7"/>
  <c r="F231" i="7"/>
  <c r="E231" i="7"/>
  <c r="F228" i="7"/>
  <c r="E228" i="7"/>
  <c r="F211" i="7"/>
  <c r="E211" i="7"/>
  <c r="F202" i="7"/>
  <c r="F201" i="7" s="1"/>
  <c r="E202" i="7"/>
  <c r="E201" i="7" s="1"/>
  <c r="F196" i="7"/>
  <c r="F195" i="7" s="1"/>
  <c r="E196" i="7"/>
  <c r="E195" i="7" s="1"/>
  <c r="F186" i="7"/>
  <c r="E186" i="7"/>
  <c r="F176" i="7"/>
  <c r="E176" i="7"/>
  <c r="F161" i="7"/>
  <c r="F160" i="7" s="1"/>
  <c r="E161" i="7"/>
  <c r="E160" i="7" s="1"/>
  <c r="F157" i="7"/>
  <c r="E157" i="7"/>
  <c r="F153" i="7"/>
  <c r="E153" i="7"/>
  <c r="F142" i="7"/>
  <c r="E142" i="7"/>
  <c r="F125" i="7"/>
  <c r="E125" i="7"/>
  <c r="F122" i="7"/>
  <c r="F121" i="7" s="1"/>
  <c r="E122" i="7"/>
  <c r="E121" i="7" s="1"/>
  <c r="F105" i="7"/>
  <c r="F104" i="7" s="1"/>
  <c r="E105" i="7"/>
  <c r="E104" i="7" s="1"/>
  <c r="F98" i="7"/>
  <c r="F97" i="7" s="1"/>
  <c r="F96" i="7" s="1"/>
  <c r="F95" i="7" s="1"/>
  <c r="E98" i="7"/>
  <c r="E97" i="7" s="1"/>
  <c r="E96" i="7" s="1"/>
  <c r="E95" i="7" s="1"/>
  <c r="F91" i="7"/>
  <c r="F90" i="7" s="1"/>
  <c r="F86" i="7" s="1"/>
  <c r="E91" i="7"/>
  <c r="E90" i="7" s="1"/>
  <c r="E86" i="7" s="1"/>
  <c r="F88" i="7"/>
  <c r="E88" i="7"/>
  <c r="F80" i="7"/>
  <c r="F79" i="7" s="1"/>
  <c r="E80" i="7"/>
  <c r="E79" i="7" s="1"/>
  <c r="F76" i="7"/>
  <c r="F75" i="7" s="1"/>
  <c r="E76" i="7"/>
  <c r="E75" i="7" s="1"/>
  <c r="F52" i="7"/>
  <c r="E52" i="7"/>
  <c r="F44" i="7"/>
  <c r="E44" i="7"/>
  <c r="F25" i="7"/>
  <c r="E25" i="7"/>
  <c r="F20" i="7"/>
  <c r="F19" i="7" s="1"/>
  <c r="E20" i="7"/>
  <c r="E19" i="7" s="1"/>
  <c r="F15" i="7"/>
  <c r="F14" i="7" s="1"/>
  <c r="E15" i="7"/>
  <c r="E14" i="7" s="1"/>
  <c r="D94" i="7" l="1"/>
  <c r="F441" i="7"/>
  <c r="F436" i="7" s="1"/>
  <c r="D86" i="7"/>
  <c r="E280" i="7"/>
  <c r="E271" i="7" s="1"/>
  <c r="F353" i="7"/>
  <c r="F331" i="7" s="1"/>
  <c r="E410" i="7"/>
  <c r="E409" i="7" s="1"/>
  <c r="E582" i="7"/>
  <c r="D23" i="7"/>
  <c r="E353" i="7"/>
  <c r="E331" i="7" s="1"/>
  <c r="E387" i="7"/>
  <c r="E386" i="7" s="1"/>
  <c r="F561" i="7"/>
  <c r="F582" i="7"/>
  <c r="F589" i="7"/>
  <c r="F13" i="7"/>
  <c r="F210" i="7"/>
  <c r="F529" i="7"/>
  <c r="F509" i="7" s="1"/>
  <c r="F508" i="7" s="1"/>
  <c r="E13" i="7"/>
  <c r="E24" i="7"/>
  <c r="E23" i="7" s="1"/>
  <c r="F381" i="7"/>
  <c r="F366" i="7" s="1"/>
  <c r="E492" i="7"/>
  <c r="E124" i="7"/>
  <c r="E152" i="7"/>
  <c r="F175" i="7"/>
  <c r="F159" i="7" s="1"/>
  <c r="E210" i="7"/>
  <c r="E230" i="7"/>
  <c r="E529" i="7"/>
  <c r="E509" i="7" s="1"/>
  <c r="E508" i="7" s="1"/>
  <c r="E235" i="7"/>
  <c r="F24" i="7"/>
  <c r="F23" i="7" s="1"/>
  <c r="F235" i="7"/>
  <c r="E254" i="7"/>
  <c r="E589" i="7"/>
  <c r="F152" i="7"/>
  <c r="E175" i="7"/>
  <c r="E159" i="7" s="1"/>
  <c r="F254" i="7"/>
  <c r="F280" i="7"/>
  <c r="F271" i="7" s="1"/>
  <c r="F387" i="7"/>
  <c r="F386" i="7" s="1"/>
  <c r="F410" i="7"/>
  <c r="F409" i="7" s="1"/>
  <c r="F423" i="7"/>
  <c r="F417" i="7" s="1"/>
  <c r="F492" i="7"/>
  <c r="F467" i="7" s="1"/>
  <c r="F124" i="7"/>
  <c r="E423" i="7"/>
  <c r="E417" i="7" s="1"/>
  <c r="F230" i="7"/>
  <c r="E381" i="7"/>
  <c r="E366" i="7" s="1"/>
  <c r="E441" i="7"/>
  <c r="E436" i="7" s="1"/>
  <c r="E561" i="7"/>
  <c r="G606" i="7"/>
  <c r="G605" i="7" s="1"/>
  <c r="G601" i="7" s="1"/>
  <c r="I601" i="7"/>
  <c r="H601" i="7"/>
  <c r="G596" i="7"/>
  <c r="G595" i="7" s="1"/>
  <c r="I595" i="7"/>
  <c r="H595" i="7"/>
  <c r="G590" i="7"/>
  <c r="I590" i="7"/>
  <c r="H590" i="7"/>
  <c r="G586" i="7"/>
  <c r="G583" i="7"/>
  <c r="G582" i="7" s="1"/>
  <c r="I582" i="7"/>
  <c r="H582" i="7"/>
  <c r="G580" i="7"/>
  <c r="G562" i="7"/>
  <c r="I561" i="7"/>
  <c r="H561" i="7"/>
  <c r="G559" i="7"/>
  <c r="G558" i="7" s="1"/>
  <c r="I558" i="7"/>
  <c r="H558" i="7"/>
  <c r="G549" i="7"/>
  <c r="G548" i="7" s="1"/>
  <c r="I548" i="7"/>
  <c r="H548" i="7"/>
  <c r="G543" i="7"/>
  <c r="G542" i="7" s="1"/>
  <c r="G541" i="7" s="1"/>
  <c r="I542" i="7"/>
  <c r="I541" i="7" s="1"/>
  <c r="H542" i="7"/>
  <c r="H541" i="7" s="1"/>
  <c r="G537" i="7"/>
  <c r="G530" i="7"/>
  <c r="I529" i="7"/>
  <c r="H529" i="7"/>
  <c r="G511" i="7"/>
  <c r="G510" i="7" s="1"/>
  <c r="I510" i="7"/>
  <c r="H510" i="7"/>
  <c r="G496" i="7"/>
  <c r="G493" i="7"/>
  <c r="G469" i="7"/>
  <c r="G468" i="7" s="1"/>
  <c r="I468" i="7"/>
  <c r="I467" i="7" s="1"/>
  <c r="H468" i="7"/>
  <c r="H467" i="7" s="1"/>
  <c r="G456" i="7"/>
  <c r="G455" i="7" s="1"/>
  <c r="I456" i="7"/>
  <c r="I455" i="7" s="1"/>
  <c r="H456" i="7"/>
  <c r="H455" i="7" s="1"/>
  <c r="G449" i="7"/>
  <c r="G448" i="7" s="1"/>
  <c r="I448" i="7"/>
  <c r="H448" i="7"/>
  <c r="G445" i="7"/>
  <c r="G442" i="7"/>
  <c r="I441" i="7"/>
  <c r="H441" i="7"/>
  <c r="G438" i="7"/>
  <c r="G437" i="7" s="1"/>
  <c r="I437" i="7"/>
  <c r="H437" i="7"/>
  <c r="H436" i="7" s="1"/>
  <c r="G432" i="7"/>
  <c r="G431" i="7" s="1"/>
  <c r="I431" i="7"/>
  <c r="H431" i="7"/>
  <c r="G427" i="7"/>
  <c r="G424" i="7"/>
  <c r="I423" i="7"/>
  <c r="H423" i="7"/>
  <c r="G418" i="7"/>
  <c r="I418" i="7"/>
  <c r="H418" i="7"/>
  <c r="G414" i="7"/>
  <c r="G411" i="7"/>
  <c r="I410" i="7"/>
  <c r="I409" i="7" s="1"/>
  <c r="H410" i="7"/>
  <c r="H409" i="7" s="1"/>
  <c r="G407" i="7"/>
  <c r="G406" i="7" s="1"/>
  <c r="G405" i="7" s="1"/>
  <c r="I406" i="7"/>
  <c r="I405" i="7" s="1"/>
  <c r="H406" i="7"/>
  <c r="H405" i="7" s="1"/>
  <c r="G402" i="7"/>
  <c r="G401" i="7" s="1"/>
  <c r="I401" i="7"/>
  <c r="H401" i="7"/>
  <c r="G390" i="7"/>
  <c r="G388" i="7"/>
  <c r="I387" i="7"/>
  <c r="H387" i="7"/>
  <c r="G384" i="7"/>
  <c r="G382" i="7"/>
  <c r="I381" i="7"/>
  <c r="H381" i="7"/>
  <c r="G379" i="7"/>
  <c r="G378" i="7" s="1"/>
  <c r="I378" i="7"/>
  <c r="H378" i="7"/>
  <c r="G368" i="7"/>
  <c r="G367" i="7" s="1"/>
  <c r="I367" i="7"/>
  <c r="H367" i="7"/>
  <c r="G361" i="7"/>
  <c r="G360" i="7" s="1"/>
  <c r="G359" i="7" s="1"/>
  <c r="I360" i="7"/>
  <c r="I359" i="7" s="1"/>
  <c r="H360" i="7"/>
  <c r="H359" i="7" s="1"/>
  <c r="G357" i="7"/>
  <c r="I353" i="7"/>
  <c r="H353" i="7"/>
  <c r="G346" i="7"/>
  <c r="G345" i="7" s="1"/>
  <c r="I345" i="7"/>
  <c r="H345" i="7"/>
  <c r="G332" i="7"/>
  <c r="I332" i="7"/>
  <c r="H332" i="7"/>
  <c r="G309" i="7"/>
  <c r="G308" i="7" s="1"/>
  <c r="I309" i="7"/>
  <c r="I308" i="7" s="1"/>
  <c r="H309" i="7"/>
  <c r="H308" i="7" s="1"/>
  <c r="G306" i="7"/>
  <c r="G305" i="7" s="1"/>
  <c r="I305" i="7"/>
  <c r="H305" i="7"/>
  <c r="G297" i="7"/>
  <c r="G281" i="7"/>
  <c r="I280" i="7"/>
  <c r="I271" i="7" s="1"/>
  <c r="H280" i="7"/>
  <c r="G273" i="7"/>
  <c r="G272" i="7" s="1"/>
  <c r="I272" i="7"/>
  <c r="H272" i="7"/>
  <c r="G269" i="7"/>
  <c r="G268" i="7" s="1"/>
  <c r="I268" i="7"/>
  <c r="H268" i="7"/>
  <c r="G261" i="7"/>
  <c r="G260" i="7" s="1"/>
  <c r="I260" i="7"/>
  <c r="H260" i="7"/>
  <c r="G255" i="7"/>
  <c r="I255" i="7"/>
  <c r="H255" i="7"/>
  <c r="G243" i="7"/>
  <c r="G242" i="7" s="1"/>
  <c r="I242" i="7"/>
  <c r="H242" i="7"/>
  <c r="G237" i="7"/>
  <c r="G236" i="7" s="1"/>
  <c r="I236" i="7"/>
  <c r="H236" i="7"/>
  <c r="G233" i="7"/>
  <c r="G231" i="7"/>
  <c r="I230" i="7"/>
  <c r="H230" i="7"/>
  <c r="G228" i="7"/>
  <c r="G211" i="7"/>
  <c r="I210" i="7"/>
  <c r="H210" i="7"/>
  <c r="G202" i="7"/>
  <c r="G201" i="7" s="1"/>
  <c r="I201" i="7"/>
  <c r="H201" i="7"/>
  <c r="G195" i="7"/>
  <c r="I195" i="7"/>
  <c r="H195" i="7"/>
  <c r="G186" i="7"/>
  <c r="G176" i="7"/>
  <c r="I175" i="7"/>
  <c r="H175" i="7"/>
  <c r="G160" i="7"/>
  <c r="I160" i="7"/>
  <c r="H160" i="7"/>
  <c r="G157" i="7"/>
  <c r="G153" i="7"/>
  <c r="I152" i="7"/>
  <c r="H152" i="7"/>
  <c r="I124" i="7"/>
  <c r="H124" i="7"/>
  <c r="G122" i="7"/>
  <c r="G121" i="7" s="1"/>
  <c r="I121" i="7"/>
  <c r="H121" i="7"/>
  <c r="G104" i="7"/>
  <c r="I104" i="7"/>
  <c r="H104" i="7"/>
  <c r="G97" i="7"/>
  <c r="G96" i="7" s="1"/>
  <c r="G95" i="7" s="1"/>
  <c r="I96" i="7"/>
  <c r="I95" i="7" s="1"/>
  <c r="H96" i="7"/>
  <c r="H95" i="7" s="1"/>
  <c r="G91" i="7"/>
  <c r="G90" i="7" s="1"/>
  <c r="G88" i="7"/>
  <c r="G87" i="7" s="1"/>
  <c r="G80" i="7"/>
  <c r="G79" i="7" s="1"/>
  <c r="G76" i="7"/>
  <c r="G75" i="7" s="1"/>
  <c r="G44" i="7"/>
  <c r="G24" i="7"/>
  <c r="I23" i="7"/>
  <c r="I12" i="7" s="1"/>
  <c r="G20" i="7"/>
  <c r="G19" i="7" s="1"/>
  <c r="G15" i="7"/>
  <c r="G14" i="7" s="1"/>
  <c r="G13" i="7" s="1"/>
  <c r="G86" i="7" l="1"/>
  <c r="H159" i="7"/>
  <c r="I436" i="7"/>
  <c r="G436" i="7"/>
  <c r="G23" i="7"/>
  <c r="G12" i="7" s="1"/>
  <c r="I386" i="7"/>
  <c r="H386" i="7"/>
  <c r="E467" i="7"/>
  <c r="E490" i="7"/>
  <c r="H271" i="7"/>
  <c r="E330" i="7"/>
  <c r="E328" i="7" s="1"/>
  <c r="E326" i="7" s="1"/>
  <c r="E325" i="7" s="1"/>
  <c r="E316" i="7" s="1"/>
  <c r="F330" i="7"/>
  <c r="I159" i="7"/>
  <c r="H331" i="7"/>
  <c r="I331" i="7"/>
  <c r="F12" i="7"/>
  <c r="E103" i="7"/>
  <c r="G410" i="7"/>
  <c r="G409" i="7" s="1"/>
  <c r="G529" i="7"/>
  <c r="G509" i="7" s="1"/>
  <c r="G508" i="7" s="1"/>
  <c r="F200" i="7"/>
  <c r="I509" i="7"/>
  <c r="I508" i="7" s="1"/>
  <c r="G381" i="7"/>
  <c r="G366" i="7" s="1"/>
  <c r="G387" i="7"/>
  <c r="G386" i="7" s="1"/>
  <c r="G210" i="7"/>
  <c r="E200" i="7"/>
  <c r="F547" i="7"/>
  <c r="F546" i="7" s="1"/>
  <c r="D12" i="7"/>
  <c r="H200" i="7"/>
  <c r="I235" i="7"/>
  <c r="G492" i="7"/>
  <c r="G467" i="7" s="1"/>
  <c r="G561" i="7"/>
  <c r="E547" i="7"/>
  <c r="E546" i="7" s="1"/>
  <c r="I200" i="7"/>
  <c r="H417" i="7"/>
  <c r="H254" i="7"/>
  <c r="I254" i="7"/>
  <c r="G175" i="7"/>
  <c r="G159" i="7" s="1"/>
  <c r="I417" i="7"/>
  <c r="H509" i="7"/>
  <c r="H508" i="7" s="1"/>
  <c r="G254" i="7"/>
  <c r="H366" i="7"/>
  <c r="I589" i="7"/>
  <c r="I366" i="7"/>
  <c r="I330" i="7" s="1"/>
  <c r="G124" i="7"/>
  <c r="G103" i="7" s="1"/>
  <c r="G152" i="7"/>
  <c r="E12" i="7"/>
  <c r="G589" i="7"/>
  <c r="F416" i="7"/>
  <c r="H235" i="7"/>
  <c r="I547" i="7"/>
  <c r="H103" i="7"/>
  <c r="H102" i="7" s="1"/>
  <c r="G230" i="7"/>
  <c r="G280" i="7"/>
  <c r="G271" i="7" s="1"/>
  <c r="G353" i="7"/>
  <c r="G331" i="7" s="1"/>
  <c r="G423" i="7"/>
  <c r="G417" i="7" s="1"/>
  <c r="G416" i="7" s="1"/>
  <c r="G441" i="7"/>
  <c r="H547" i="7"/>
  <c r="F103" i="7"/>
  <c r="E416" i="7"/>
  <c r="G235" i="7"/>
  <c r="H589" i="7"/>
  <c r="I103" i="7"/>
  <c r="G383" i="6"/>
  <c r="G378" i="6" s="1"/>
  <c r="I378" i="6"/>
  <c r="H378" i="6"/>
  <c r="I374" i="6"/>
  <c r="H374" i="6"/>
  <c r="G374" i="6"/>
  <c r="I370" i="6"/>
  <c r="H370" i="6"/>
  <c r="G370" i="6"/>
  <c r="I362" i="6"/>
  <c r="H362" i="6"/>
  <c r="G362" i="6"/>
  <c r="I354" i="6"/>
  <c r="H354" i="6"/>
  <c r="G354" i="6"/>
  <c r="I350" i="6"/>
  <c r="H350" i="6"/>
  <c r="G350" i="6"/>
  <c r="I346" i="6"/>
  <c r="H346" i="6"/>
  <c r="G346" i="6"/>
  <c r="I340" i="6"/>
  <c r="I339" i="6" s="1"/>
  <c r="H340" i="6"/>
  <c r="H339" i="6" s="1"/>
  <c r="G340" i="6"/>
  <c r="G339" i="6" s="1"/>
  <c r="I332" i="6"/>
  <c r="I327" i="6" s="1"/>
  <c r="H332" i="6"/>
  <c r="G332" i="6"/>
  <c r="G327" i="6" s="1"/>
  <c r="I310" i="6"/>
  <c r="H310" i="6"/>
  <c r="G310" i="6"/>
  <c r="I299" i="6"/>
  <c r="H299" i="6"/>
  <c r="G299" i="6"/>
  <c r="I294" i="6"/>
  <c r="I293" i="6" s="1"/>
  <c r="H294" i="6"/>
  <c r="H293" i="6" s="1"/>
  <c r="G294" i="6"/>
  <c r="G293" i="6" s="1"/>
  <c r="I285" i="6"/>
  <c r="H285" i="6"/>
  <c r="G285" i="6"/>
  <c r="I278" i="6"/>
  <c r="H278" i="6"/>
  <c r="G278" i="6"/>
  <c r="I274" i="6"/>
  <c r="H274" i="6"/>
  <c r="G274" i="6"/>
  <c r="I269" i="6"/>
  <c r="H269" i="6"/>
  <c r="G269" i="6"/>
  <c r="I262" i="6"/>
  <c r="H262" i="6"/>
  <c r="G262" i="6"/>
  <c r="I258" i="6"/>
  <c r="H258" i="6"/>
  <c r="G258" i="6"/>
  <c r="I249" i="6"/>
  <c r="I248" i="6" s="1"/>
  <c r="H249" i="6"/>
  <c r="H248" i="6" s="1"/>
  <c r="G249" i="6"/>
  <c r="G248" i="6" s="1"/>
  <c r="I244" i="6"/>
  <c r="I243" i="6" s="1"/>
  <c r="H244" i="6"/>
  <c r="H243" i="6" s="1"/>
  <c r="G244" i="6"/>
  <c r="G243" i="6" s="1"/>
  <c r="I239" i="6"/>
  <c r="H239" i="6"/>
  <c r="G239" i="6"/>
  <c r="I232" i="6"/>
  <c r="H232" i="6"/>
  <c r="G232" i="6"/>
  <c r="I224" i="6"/>
  <c r="H224" i="6"/>
  <c r="G224" i="6"/>
  <c r="I220" i="6"/>
  <c r="H220" i="6"/>
  <c r="G220" i="6"/>
  <c r="I216" i="6"/>
  <c r="H216" i="6"/>
  <c r="G216" i="6"/>
  <c r="I211" i="6"/>
  <c r="I210" i="6" s="1"/>
  <c r="H211" i="6"/>
  <c r="H210" i="6" s="1"/>
  <c r="G211" i="6"/>
  <c r="G210" i="6" s="1"/>
  <c r="I203" i="6"/>
  <c r="H203" i="6"/>
  <c r="G203" i="6"/>
  <c r="I199" i="6"/>
  <c r="H199" i="6"/>
  <c r="G199" i="6"/>
  <c r="I195" i="6"/>
  <c r="H195" i="6"/>
  <c r="G195" i="6"/>
  <c r="I177" i="6"/>
  <c r="I176" i="6" s="1"/>
  <c r="H177" i="6"/>
  <c r="H176" i="6" s="1"/>
  <c r="G177" i="6"/>
  <c r="G176" i="6" s="1"/>
  <c r="I172" i="6"/>
  <c r="H172" i="6"/>
  <c r="G172" i="6"/>
  <c r="E167" i="6"/>
  <c r="I163" i="6"/>
  <c r="H163" i="6"/>
  <c r="G163" i="6"/>
  <c r="I159" i="6"/>
  <c r="H159" i="6"/>
  <c r="G159" i="6"/>
  <c r="I154" i="6"/>
  <c r="H154" i="6"/>
  <c r="G154" i="6"/>
  <c r="I150" i="6"/>
  <c r="H150" i="6"/>
  <c r="G150" i="6"/>
  <c r="I146" i="6"/>
  <c r="H146" i="6"/>
  <c r="G146" i="6"/>
  <c r="I140" i="6"/>
  <c r="H140" i="6"/>
  <c r="G140" i="6"/>
  <c r="I136" i="6"/>
  <c r="H136" i="6"/>
  <c r="G136" i="6"/>
  <c r="I128" i="6"/>
  <c r="H128" i="6"/>
  <c r="G128" i="6"/>
  <c r="I120" i="6"/>
  <c r="H120" i="6"/>
  <c r="G120" i="6"/>
  <c r="I115" i="6"/>
  <c r="H115" i="6"/>
  <c r="G115" i="6"/>
  <c r="I110" i="6"/>
  <c r="H110" i="6"/>
  <c r="G110" i="6"/>
  <c r="I102" i="6"/>
  <c r="H102" i="6"/>
  <c r="G102" i="6"/>
  <c r="I93" i="6"/>
  <c r="H93" i="6"/>
  <c r="G93" i="6"/>
  <c r="I85" i="6"/>
  <c r="H85" i="6"/>
  <c r="G85" i="6"/>
  <c r="I77" i="6"/>
  <c r="H77" i="6"/>
  <c r="G77" i="6"/>
  <c r="I73" i="6"/>
  <c r="H73" i="6"/>
  <c r="G73" i="6"/>
  <c r="I68" i="6"/>
  <c r="H68" i="6"/>
  <c r="G68" i="6"/>
  <c r="G62" i="6"/>
  <c r="G61" i="6" s="1"/>
  <c r="G60" i="6" s="1"/>
  <c r="I61" i="6"/>
  <c r="I60" i="6" s="1"/>
  <c r="H61" i="6"/>
  <c r="H60" i="6" s="1"/>
  <c r="G55" i="6"/>
  <c r="G50" i="6" s="1"/>
  <c r="G42" i="6"/>
  <c r="G38" i="6"/>
  <c r="I25" i="6"/>
  <c r="I24" i="6" s="1"/>
  <c r="H24" i="6"/>
  <c r="G20" i="6"/>
  <c r="G16" i="6"/>
  <c r="F15" i="4"/>
  <c r="F14" i="4" s="1"/>
  <c r="F13" i="4" s="1"/>
  <c r="E15" i="4"/>
  <c r="E14" i="4" s="1"/>
  <c r="E13" i="4" s="1"/>
  <c r="D15" i="4"/>
  <c r="D14" i="4" s="1"/>
  <c r="D13" i="4" s="1"/>
  <c r="C15" i="4"/>
  <c r="B15" i="4"/>
  <c r="C14" i="4"/>
  <c r="C13" i="4" s="1"/>
  <c r="B14" i="4"/>
  <c r="B13" i="4"/>
  <c r="J96" i="3"/>
  <c r="I96" i="3"/>
  <c r="H96" i="3"/>
  <c r="F96" i="3"/>
  <c r="J85" i="3"/>
  <c r="I85" i="3"/>
  <c r="H85" i="3"/>
  <c r="F85" i="3"/>
  <c r="J81" i="3"/>
  <c r="I81" i="3"/>
  <c r="H81" i="3"/>
  <c r="F81" i="3"/>
  <c r="J79" i="3"/>
  <c r="I79" i="3"/>
  <c r="H79" i="3"/>
  <c r="F79" i="3"/>
  <c r="J74" i="3"/>
  <c r="I74" i="3"/>
  <c r="H74" i="3"/>
  <c r="F59" i="3"/>
  <c r="J55" i="3"/>
  <c r="I55" i="3"/>
  <c r="H55" i="3"/>
  <c r="F55" i="3"/>
  <c r="J46" i="3"/>
  <c r="J45" i="3" s="1"/>
  <c r="J44" i="3" s="1"/>
  <c r="I46" i="3"/>
  <c r="I45" i="3" s="1"/>
  <c r="I44" i="3" s="1"/>
  <c r="H46" i="3"/>
  <c r="H45" i="3" s="1"/>
  <c r="H44" i="3" s="1"/>
  <c r="F46" i="3"/>
  <c r="F45" i="3" s="1"/>
  <c r="F44" i="3" s="1"/>
  <c r="J42" i="3"/>
  <c r="J41" i="3" s="1"/>
  <c r="I42" i="3"/>
  <c r="I41" i="3" s="1"/>
  <c r="H42" i="3"/>
  <c r="H41" i="3" s="1"/>
  <c r="F42" i="3"/>
  <c r="F41" i="3" s="1"/>
  <c r="J39" i="3"/>
  <c r="I39" i="3"/>
  <c r="H39" i="3"/>
  <c r="F39" i="3"/>
  <c r="J37" i="3"/>
  <c r="J36" i="3" s="1"/>
  <c r="I37" i="3"/>
  <c r="I36" i="3" s="1"/>
  <c r="H37" i="3"/>
  <c r="H36" i="3" s="1"/>
  <c r="F37" i="3"/>
  <c r="J34" i="3"/>
  <c r="I34" i="3"/>
  <c r="H34" i="3"/>
  <c r="F34" i="3"/>
  <c r="J30" i="3"/>
  <c r="J29" i="3" s="1"/>
  <c r="I30" i="3"/>
  <c r="I29" i="3" s="1"/>
  <c r="H30" i="3"/>
  <c r="H29" i="3" s="1"/>
  <c r="F30" i="3"/>
  <c r="F29" i="3" s="1"/>
  <c r="J27" i="3"/>
  <c r="J26" i="3" s="1"/>
  <c r="I27" i="3"/>
  <c r="I26" i="3" s="1"/>
  <c r="H27" i="3"/>
  <c r="H26" i="3" s="1"/>
  <c r="F27" i="3"/>
  <c r="F26" i="3" s="1"/>
  <c r="J24" i="3"/>
  <c r="I24" i="3"/>
  <c r="H24" i="3"/>
  <c r="F24" i="3"/>
  <c r="J20" i="3"/>
  <c r="I20" i="3"/>
  <c r="H20" i="3"/>
  <c r="F20" i="3"/>
  <c r="J18" i="3"/>
  <c r="I18" i="3"/>
  <c r="H18" i="3"/>
  <c r="F18" i="3"/>
  <c r="J16" i="3"/>
  <c r="I16" i="3"/>
  <c r="H16" i="3"/>
  <c r="F16" i="3"/>
  <c r="J22" i="3"/>
  <c r="I22" i="3"/>
  <c r="H22" i="3"/>
  <c r="G231" i="6" l="1"/>
  <c r="I298" i="6"/>
  <c r="D11" i="7"/>
  <c r="D10" i="7" s="1"/>
  <c r="D9" i="7" s="1"/>
  <c r="D8" i="7" s="1"/>
  <c r="G330" i="7"/>
  <c r="H330" i="7"/>
  <c r="H94" i="7" s="1"/>
  <c r="H11" i="7" s="1"/>
  <c r="F11" i="7"/>
  <c r="F15" i="3"/>
  <c r="H15" i="3"/>
  <c r="I15" i="3"/>
  <c r="J15" i="3"/>
  <c r="H14" i="3"/>
  <c r="G24" i="6"/>
  <c r="I257" i="6"/>
  <c r="G257" i="6"/>
  <c r="H273" i="6"/>
  <c r="G92" i="6"/>
  <c r="H145" i="6"/>
  <c r="I326" i="6"/>
  <c r="H14" i="6"/>
  <c r="I14" i="6"/>
  <c r="H92" i="6"/>
  <c r="H231" i="6"/>
  <c r="I273" i="6"/>
  <c r="H345" i="6"/>
  <c r="I92" i="6"/>
  <c r="H194" i="6"/>
  <c r="I194" i="6"/>
  <c r="H257" i="6"/>
  <c r="G273" i="6"/>
  <c r="G215" i="6"/>
  <c r="H158" i="6"/>
  <c r="I145" i="6"/>
  <c r="G114" i="6"/>
  <c r="G66" i="6" s="1"/>
  <c r="I135" i="6"/>
  <c r="I158" i="6"/>
  <c r="H369" i="6"/>
  <c r="I114" i="6"/>
  <c r="G135" i="6"/>
  <c r="G158" i="6"/>
  <c r="G67" i="6"/>
  <c r="H114" i="6"/>
  <c r="I231" i="6"/>
  <c r="G298" i="6"/>
  <c r="G345" i="6"/>
  <c r="G344" i="6" s="1"/>
  <c r="I369" i="6"/>
  <c r="H67" i="6"/>
  <c r="G145" i="6"/>
  <c r="H215" i="6"/>
  <c r="H298" i="6"/>
  <c r="G15" i="6"/>
  <c r="I67" i="6"/>
  <c r="H135" i="6"/>
  <c r="G194" i="6"/>
  <c r="I215" i="6"/>
  <c r="H327" i="6"/>
  <c r="H326" i="6" s="1"/>
  <c r="I345" i="6"/>
  <c r="G369" i="6"/>
  <c r="I102" i="7"/>
  <c r="I94" i="7" s="1"/>
  <c r="I11" i="7" s="1"/>
  <c r="I546" i="7"/>
  <c r="H546" i="7"/>
  <c r="E102" i="7"/>
  <c r="E94" i="7" s="1"/>
  <c r="G547" i="7"/>
  <c r="G546" i="7" s="1"/>
  <c r="I416" i="7"/>
  <c r="F102" i="7"/>
  <c r="F94" i="7" s="1"/>
  <c r="G200" i="7"/>
  <c r="G102" i="7" s="1"/>
  <c r="G94" i="7" s="1"/>
  <c r="G11" i="7" s="1"/>
  <c r="H416" i="7"/>
  <c r="G326" i="6"/>
  <c r="F36" i="3"/>
  <c r="F84" i="3"/>
  <c r="J84" i="3"/>
  <c r="H54" i="3"/>
  <c r="F54" i="3"/>
  <c r="J54" i="3"/>
  <c r="I54" i="3"/>
  <c r="I84" i="3"/>
  <c r="H84" i="3"/>
  <c r="F14" i="2"/>
  <c r="F22" i="2" s="1"/>
  <c r="D37" i="2"/>
  <c r="H37" i="2"/>
  <c r="H14" i="2"/>
  <c r="H22" i="2" s="1"/>
  <c r="D14" i="2"/>
  <c r="D22" i="2" s="1"/>
  <c r="G14" i="2"/>
  <c r="G22" i="2" s="1"/>
  <c r="I256" i="6" l="1"/>
  <c r="F10" i="7"/>
  <c r="F9" i="7" s="1"/>
  <c r="F8" i="7" s="1"/>
  <c r="E11" i="7"/>
  <c r="E10" i="7" s="1"/>
  <c r="E9" i="7" s="1"/>
  <c r="E8" i="7" s="1"/>
  <c r="F14" i="3"/>
  <c r="F48" i="3" s="1"/>
  <c r="G14" i="6"/>
  <c r="I66" i="6"/>
  <c r="G256" i="6"/>
  <c r="H66" i="6"/>
  <c r="H193" i="6"/>
  <c r="H344" i="6"/>
  <c r="H256" i="6"/>
  <c r="G193" i="6"/>
  <c r="G59" i="6" s="1"/>
  <c r="I193" i="6"/>
  <c r="I344" i="6"/>
  <c r="G10" i="7"/>
  <c r="G9" i="7" s="1"/>
  <c r="G8" i="7" s="1"/>
  <c r="H10" i="7"/>
  <c r="H9" i="7" s="1"/>
  <c r="H8" i="7" s="1"/>
  <c r="I10" i="7"/>
  <c r="I9" i="7" s="1"/>
  <c r="I8" i="7" s="1"/>
  <c r="F99" i="3"/>
  <c r="J99" i="3"/>
  <c r="I14" i="3"/>
  <c r="I48" i="3" s="1"/>
  <c r="H48" i="3"/>
  <c r="H99" i="3"/>
  <c r="I99" i="3"/>
  <c r="J14" i="3"/>
  <c r="J48" i="3" s="1"/>
  <c r="G37" i="2"/>
  <c r="F37" i="2"/>
  <c r="G13" i="6" l="1"/>
  <c r="H59" i="6"/>
  <c r="H13" i="6" s="1"/>
  <c r="H12" i="6"/>
  <c r="H11" i="6" s="1"/>
  <c r="H10" i="6" s="1"/>
  <c r="I59" i="6"/>
  <c r="I13" i="6" s="1"/>
  <c r="I12" i="6" s="1"/>
  <c r="I11" i="6" s="1"/>
  <c r="I10" i="6" s="1"/>
  <c r="G12" i="6"/>
  <c r="G11" i="6" s="1"/>
  <c r="G10" i="6" s="1"/>
  <c r="J12" i="1"/>
  <c r="I12" i="1"/>
  <c r="H12" i="1"/>
  <c r="G12" i="1"/>
  <c r="F12" i="1"/>
  <c r="J9" i="1"/>
  <c r="I9" i="1"/>
  <c r="I15" i="1" s="1"/>
  <c r="H9" i="1"/>
  <c r="G9" i="1"/>
  <c r="F9" i="1"/>
  <c r="J15" i="1" l="1"/>
  <c r="H15" i="1"/>
  <c r="G15" i="1"/>
  <c r="F15" i="1"/>
  <c r="D228" i="7"/>
</calcChain>
</file>

<file path=xl/sharedStrings.xml><?xml version="1.0" encoding="utf-8"?>
<sst xmlns="http://schemas.openxmlformats.org/spreadsheetml/2006/main" count="2447" uniqueCount="425">
  <si>
    <t>I. OPĆI DIO</t>
  </si>
  <si>
    <t>A) SAŽETAK RAČUNA PRIHODA I RASHODA</t>
  </si>
  <si>
    <t>EUR</t>
  </si>
  <si>
    <t>Projekcija 
za 2027.</t>
  </si>
  <si>
    <t>EURO</t>
  </si>
  <si>
    <t>PRIHODI UKUPNO</t>
  </si>
  <si>
    <t>RASHODI UKUPNO</t>
  </si>
  <si>
    <t>RAZLIKA - VIŠAK / MANJAK</t>
  </si>
  <si>
    <t>B) SAŽETAK RAČUNA FINANCIRANJA</t>
  </si>
  <si>
    <t>NETO FINANCIRANJE</t>
  </si>
  <si>
    <t>C) PRENESENI VIŠAK ILI PRENESENI MANJAK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</si>
  <si>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</si>
  <si>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</si>
  <si>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</si>
  <si>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</si>
  <si>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</si>
  <si>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</si>
  <si>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PRIJENOS VIŠKA/MANJKA IZ PRETHODNE (IH) GODINE</t>
  </si>
  <si>
    <t>PRIJENOS VIŠKA/MANJKA U SLJEDEĆE RAZDOBLJE</t>
  </si>
  <si>
    <t>VIŠAK / MANJAK + NETO FINANCIRANJE + PRIJENOS VIŠKA/MANJKA IZ PRETHODNE (IH) GODINE - PRIJENOS VIŠKA/MANJKA U SLJEDEĆE RAZDOBLJE</t>
  </si>
  <si>
    <t>Razred i naziv</t>
  </si>
  <si>
    <t>D) VIŠEGODIŠNJI PLAN URAVNOTEŽENJA</t>
  </si>
  <si>
    <t>Naziv</t>
  </si>
  <si>
    <t>VIŠAK/MANJAK IZ PRETHODNE (IH) GODINE KOJI ĆE SE RASPOREDITI</t>
  </si>
  <si>
    <t>VIŠAK/MANJAK TEKUĆE GODINE</t>
  </si>
  <si>
    <t>I. OPĆI DIO - PREMA IZVORIMA FINANCIRANJA</t>
  </si>
  <si>
    <t xml:space="preserve">A. RAČUN PRIHODA I RASHODA </t>
  </si>
  <si>
    <t>Razred</t>
  </si>
  <si>
    <t>Skupina</t>
  </si>
  <si>
    <t>Izvor</t>
  </si>
  <si>
    <t>Naziv prihoda</t>
  </si>
  <si>
    <t>Prihodi poslovanja</t>
  </si>
  <si>
    <t>Pomoći iz inozemstva i od subjekata unutar općeg proračuna</t>
  </si>
  <si>
    <t>5.7.1.</t>
  </si>
  <si>
    <t>Pomoći od izvanproračunskih korisnika za korisnike</t>
  </si>
  <si>
    <t>Pomoći od HZZ-a</t>
  </si>
  <si>
    <t>5.3.1.</t>
  </si>
  <si>
    <t>Pomoći iz državnog proračuna za korisnike</t>
  </si>
  <si>
    <t>Pomoći iz državnog proračuna pror.kor. Proračuna JLP(R)S</t>
  </si>
  <si>
    <t>5.4.1.</t>
  </si>
  <si>
    <t>Pomoći iz županijskog proračuna za korisnike</t>
  </si>
  <si>
    <t>Pomoći prorač.koris.iz proračuna JLP()S koji im nije nadležan- IŽ</t>
  </si>
  <si>
    <t>5.5.1.</t>
  </si>
  <si>
    <t>Pomoći iz općinskog proračuna</t>
  </si>
  <si>
    <t>Pomoći prorač.koris.iz proračuna JLP()S koji im nije nadležan- Općine</t>
  </si>
  <si>
    <t>5.8.1.</t>
  </si>
  <si>
    <t>Pomoći temeljem prijenosa EU sredstva za PK</t>
  </si>
  <si>
    <t>Pomoći iz državnog proračuna temeljem prijenosa EU sredstva</t>
  </si>
  <si>
    <t>Prihodi od imovine</t>
  </si>
  <si>
    <t>1.5.</t>
  </si>
  <si>
    <t>Opći prihodi i primici</t>
  </si>
  <si>
    <t>Prihodi od dividendi</t>
  </si>
  <si>
    <t>Prihodi od upravnih i administrativnih pristojbi, pristojbi po posebnim propisima i naknada</t>
  </si>
  <si>
    <t>4.8.</t>
  </si>
  <si>
    <t>Prihodi za posebne namjene proračunskih korisnika</t>
  </si>
  <si>
    <t>7.5.</t>
  </si>
  <si>
    <t>Prihodi s naslova osiguranja, refundacije štete i totalne štete</t>
  </si>
  <si>
    <t>Prihodi od prodaje proizvoda i robe te pruženih usluga i prihodi od donacija</t>
  </si>
  <si>
    <t>3.1.</t>
  </si>
  <si>
    <t>Vlastiti prihodi proračunskih korisnika</t>
  </si>
  <si>
    <t>Prihodi od pruženih usluga</t>
  </si>
  <si>
    <t>6.1.</t>
  </si>
  <si>
    <t>Donacije za proračunske korisnike</t>
  </si>
  <si>
    <t>Tekuće donacije od trgovačkih društava</t>
  </si>
  <si>
    <t>Prihodi iz nadležnog proračuna i od HZZO-a temeljem ugovornih obveza</t>
  </si>
  <si>
    <t>1.4.</t>
  </si>
  <si>
    <t>Prihodi od prodaje nefinancijske imovine</t>
  </si>
  <si>
    <t>Prihodi od prodaje proizvedene dugotrajne imovine</t>
  </si>
  <si>
    <t>7.4.</t>
  </si>
  <si>
    <t>Prihodi od prodaje nefinancijske imovine prorač.korisnika</t>
  </si>
  <si>
    <t>Prihodi od prodaje imovine</t>
  </si>
  <si>
    <t>6+7</t>
  </si>
  <si>
    <t>Ukupno prihodi</t>
  </si>
  <si>
    <t>Naziv rashoda</t>
  </si>
  <si>
    <t>Rashodi poslovanja</t>
  </si>
  <si>
    <t>Rashodi za zaposlene</t>
  </si>
  <si>
    <t>Materijalni rashodi</t>
  </si>
  <si>
    <t>1.5.1.</t>
  </si>
  <si>
    <t>Opći prihodi i primici - dividenda</t>
  </si>
  <si>
    <t xml:space="preserve">Pomoći od izvanproračunskih korisnika za korisnike </t>
  </si>
  <si>
    <t xml:space="preserve">Donacije za proračunske korisnike </t>
  </si>
  <si>
    <t>7.4.7.</t>
  </si>
  <si>
    <t>Financijski rashodi</t>
  </si>
  <si>
    <t>Subvencije</t>
  </si>
  <si>
    <t>Ostali rashodi</t>
  </si>
  <si>
    <t>Rashodi za nabavu nefinancijske imovine</t>
  </si>
  <si>
    <t>Rashodi za nabavu neproizvedene dugotrajne imovine</t>
  </si>
  <si>
    <t>Rashodi za dodatna ulaganja na nefinancijskoj imovini</t>
  </si>
  <si>
    <t>SVEUKUPNO:</t>
  </si>
  <si>
    <t>A1. PRIHODI I RASHODI PREMA EKONOMSKOJ KLASIFIKACIJI</t>
  </si>
  <si>
    <t>I. OPĆI DIO - PREMA FUNKCIJSKOJ KLASIFIKACIJI</t>
  </si>
  <si>
    <t>BROJČANA OZNAKA I NAZIV</t>
  </si>
  <si>
    <t>UKUPNI RASHODI</t>
  </si>
  <si>
    <t>08 Rekreacija, kultura i religija</t>
  </si>
  <si>
    <t>082 Službe kulture</t>
  </si>
  <si>
    <t>0820 Službe kulture</t>
  </si>
  <si>
    <t>A3. RASHODI PREMA FUNKCIJSKOJ KLASIFIKACIJI</t>
  </si>
  <si>
    <t>B. RAČUN FINANCIRANJA</t>
  </si>
  <si>
    <t>Primici od financijske imovine i zaduživanja</t>
  </si>
  <si>
    <t>Primici od zaduživanja</t>
  </si>
  <si>
    <t>Namjenski primici od zaduživanja</t>
  </si>
  <si>
    <t>Izdaci za financijsku imovinu i otplate zajmova</t>
  </si>
  <si>
    <t>Izdaci za otplatu glavnice primljenih kredita i zajmova</t>
  </si>
  <si>
    <t>Vlastiti prihodi</t>
  </si>
  <si>
    <t>B1. RAČUN FINANCIRANJA PREMA EKONOMSKOJ KLASIFIKACIJI</t>
  </si>
  <si>
    <t>Izvor Grad</t>
  </si>
  <si>
    <t>5.1.</t>
  </si>
  <si>
    <t>5.2.</t>
  </si>
  <si>
    <t>5.3.</t>
  </si>
  <si>
    <t>5.5.</t>
  </si>
  <si>
    <t>5.6.</t>
  </si>
  <si>
    <t>1.9.</t>
  </si>
  <si>
    <t>4.</t>
  </si>
  <si>
    <t>1.0.</t>
  </si>
  <si>
    <t>7.3.</t>
  </si>
  <si>
    <t>A2. PRIHODI I RASHODI PREMA IZVORIMA FINANCIRANJA</t>
  </si>
  <si>
    <t>UKUPNO PRIMICI</t>
  </si>
  <si>
    <t>UKUPNO IZDACI</t>
  </si>
  <si>
    <t>B2. RAČUN FINANCIRANJA PREMA IZVORIMA FINANCIRANJA</t>
  </si>
  <si>
    <t/>
  </si>
  <si>
    <t>BROJ KONTA</t>
  </si>
  <si>
    <t>VRSTA RASHODA / IZDATAKA</t>
  </si>
  <si>
    <t>PLAN 2025</t>
  </si>
  <si>
    <t>PROJEKCIJA 2027</t>
  </si>
  <si>
    <t>SVEUKUPNO RASHODI / IZDACI</t>
  </si>
  <si>
    <t>Razdjel  003</t>
  </si>
  <si>
    <t>UPRAVNI ODJEL ZA DRUŠTVENE DJELATNOSTI</t>
  </si>
  <si>
    <t>Glava  00304</t>
  </si>
  <si>
    <t>UČILIŠTA</t>
  </si>
  <si>
    <t>Proračunski korisnik  10879</t>
  </si>
  <si>
    <t>PUČKO OTVORENO UČILIŠTE POREČ</t>
  </si>
  <si>
    <t>Program  1000</t>
  </si>
  <si>
    <t>Aktivnost  A100001</t>
  </si>
  <si>
    <t>Izvor   1.</t>
  </si>
  <si>
    <t>Izvor   1.0.</t>
  </si>
  <si>
    <t>GRAD Poreč</t>
  </si>
  <si>
    <t>Izvor   3.</t>
  </si>
  <si>
    <t>Izvor   3.1.</t>
  </si>
  <si>
    <t>Vlastiti prihodi od ZAKUPA, REKLAMIRANJA I SPONZORSTVO</t>
  </si>
  <si>
    <t>Aktivnost  A100002</t>
  </si>
  <si>
    <t>REDOVNO POSLOVANJE Uprave</t>
  </si>
  <si>
    <t>Izvor   1.9.</t>
  </si>
  <si>
    <t>Prihodi od financ. imovine-DIVIDENDA, OSTALE kazne, EU sr</t>
  </si>
  <si>
    <t>Izvor   4.</t>
  </si>
  <si>
    <t>Prihodi za posebne namjene</t>
  </si>
  <si>
    <t>Izvor   4.1.</t>
  </si>
  <si>
    <t>Prihodi za posebne namjene-ULAZNICE, TEČAJEVI i REFUNDACIJE</t>
  </si>
  <si>
    <t>Izvor   5.</t>
  </si>
  <si>
    <t>Pomoći</t>
  </si>
  <si>
    <t>Izvor   5.3.</t>
  </si>
  <si>
    <t>Pomoći iz proračuna koji im nije nadležan-OPĆINSKI I GRADSKI</t>
  </si>
  <si>
    <t>7.</t>
  </si>
  <si>
    <t>Prihodi od prodaje nefin.imovine i naknade štete od osiguranja</t>
  </si>
  <si>
    <t>Izvor  7.1.</t>
  </si>
  <si>
    <t>Prihod od prodaje stanova</t>
  </si>
  <si>
    <t>Kapitalni projekt  K100004</t>
  </si>
  <si>
    <t>Rashodi za nabavu proizvedene dugotrajne imovine</t>
  </si>
  <si>
    <t>Glavni program  A02</t>
  </si>
  <si>
    <t>KULTURNI PROGRAMI, MANIFESTACIJE I OBRAZOVANJE</t>
  </si>
  <si>
    <t>Program  2000</t>
  </si>
  <si>
    <t>PLAĆE za zaposlene u Kulturi</t>
  </si>
  <si>
    <t>Aktivnost  A200001</t>
  </si>
  <si>
    <t>Program  2001</t>
  </si>
  <si>
    <t>GLAZBENO SCENSKI PROGRAMI</t>
  </si>
  <si>
    <t>KONCERTI u Eufrazijani</t>
  </si>
  <si>
    <t>Izvor   4.2.</t>
  </si>
  <si>
    <t>Prihodi za posebne namjene od TURISTIČKIH ZAJEDNICA (TZ)</t>
  </si>
  <si>
    <t>Izvor   5.1.</t>
  </si>
  <si>
    <t>Pomoći iz proračuna koji im nije nadležan-DRŽAVNI PRORAČUN</t>
  </si>
  <si>
    <t>Izvor   5.2.</t>
  </si>
  <si>
    <t>Pomoći iz proračuna koji im nije nadležan-ŽUPANIJSKI PRORAČU</t>
  </si>
  <si>
    <t>Aktivnost  A200002</t>
  </si>
  <si>
    <t>JAZZ koncerti</t>
  </si>
  <si>
    <t>Aktivnost  A200005</t>
  </si>
  <si>
    <t>KAZALIŠNE predstave i "Zlatni zub"</t>
  </si>
  <si>
    <t>Aktivnost  A200006</t>
  </si>
  <si>
    <t>STREET ART festival</t>
  </si>
  <si>
    <t>Aktivnost  A200007</t>
  </si>
  <si>
    <t>DRAMSKI STUDIO</t>
  </si>
  <si>
    <t>Aktivnost  A200008</t>
  </si>
  <si>
    <t>EKOLO festival</t>
  </si>
  <si>
    <t>Aktivnost  A200009</t>
  </si>
  <si>
    <t>TORNAJ SE DOMA</t>
  </si>
  <si>
    <t>Program  2002</t>
  </si>
  <si>
    <t>LIKOVNI PROGRAMI</t>
  </si>
  <si>
    <t>IZLOŽBA Annale</t>
  </si>
  <si>
    <t>IZLOŽBE u Maloj galeriji i Istarski sabornici</t>
  </si>
  <si>
    <t>Aktivnost  A200003</t>
  </si>
  <si>
    <t>IZLOŽBE u Galeriji Zuccato</t>
  </si>
  <si>
    <t>Aktivnost  A200004</t>
  </si>
  <si>
    <t>KIPARSKA ŠKOLA "Montraker" Vrsar</t>
  </si>
  <si>
    <t>Izvor   6.</t>
  </si>
  <si>
    <t>Donacije</t>
  </si>
  <si>
    <t>Izvor   6.1.</t>
  </si>
  <si>
    <t>TEKUĆE donacije</t>
  </si>
  <si>
    <t>IZLOŽBA fotografija Photodistorzija</t>
  </si>
  <si>
    <t>Kapitalni projekt  K200009</t>
  </si>
  <si>
    <t>NABAVA opreme za Kiparsku školu "Montraker"</t>
  </si>
  <si>
    <t>Program  2003</t>
  </si>
  <si>
    <t>AMATERIZAM</t>
  </si>
  <si>
    <t>LIMENA GLAZBA</t>
  </si>
  <si>
    <t>PJEVAČKI ZBOR "Joakim Rakovac"</t>
  </si>
  <si>
    <t>OSTALE PRIREDBE: Dan državnosti, Dan Grada-Sv.Mauro i drugo</t>
  </si>
  <si>
    <t>SUSRET PJEVAČKIH ZBOROVA "Naš kanat je lip"</t>
  </si>
  <si>
    <t>TISKANJE ZBIRKE "Naš kanat je lip"</t>
  </si>
  <si>
    <t>Program  2004</t>
  </si>
  <si>
    <t>OBRAZOVANJE</t>
  </si>
  <si>
    <t>OBRAZOVANJE - tečajevi</t>
  </si>
  <si>
    <t>Izvor   5.6.</t>
  </si>
  <si>
    <t>Pomoć od izvanproačunskih korisnika-HZ ZAPOŠLJAVANJE-str.osp</t>
  </si>
  <si>
    <t>Kapitalni projekt  K200003</t>
  </si>
  <si>
    <t>NABAVA opreme za obrazovanje</t>
  </si>
  <si>
    <t>Program  2005</t>
  </si>
  <si>
    <t>KINO DJELATNOST</t>
  </si>
  <si>
    <t>PRIKAZIVANJE filmova i međunarodni festival dokumentarnog filma POREČ DOX</t>
  </si>
  <si>
    <t>RAZVOJ PUBLIKE-FOAJE</t>
  </si>
  <si>
    <t>NABAVA opreme za kino</t>
  </si>
  <si>
    <t>Program  2006</t>
  </si>
  <si>
    <t>EU PROJEKTI-svi programi</t>
  </si>
  <si>
    <t>Izvor   5.5.</t>
  </si>
  <si>
    <t>Pomoći  temeljem prijenosa EU SREDSTAVA</t>
  </si>
  <si>
    <t>Tekući projekt  T200008</t>
  </si>
  <si>
    <t>Eu projekt- ESF-EDUCOSI. TURIZAM</t>
  </si>
  <si>
    <t>Subvencije trgovačkim društvima, zadrugama, poljoprivrednicima i obrtnicima iz EU sredstava</t>
  </si>
  <si>
    <t>II. POSEBNI DIO</t>
  </si>
  <si>
    <t>Program  1030</t>
  </si>
  <si>
    <t>Javne potrebe u kulturi / REDOVNA DJELATNOST UPRAVE</t>
  </si>
  <si>
    <t>Administrativno, tehničko i stručno osoblje - uprava / PLAĆE za zapolene u Upravi</t>
  </si>
  <si>
    <t>Izvor   1.4.</t>
  </si>
  <si>
    <t>Izvor   1.5.</t>
  </si>
  <si>
    <t>GRAD POREČ</t>
  </si>
  <si>
    <t>POUP</t>
  </si>
  <si>
    <t>Izvor   4.8.</t>
  </si>
  <si>
    <t>Izvor   5.5.1.</t>
  </si>
  <si>
    <t>Izvor  7.5.</t>
  </si>
  <si>
    <t>Kapitalni projekt  K100002</t>
  </si>
  <si>
    <t>GRAD POREČ / POUP</t>
  </si>
  <si>
    <t>Nabava opreme za upravu / NABAVA OPEME za redovno polovanje Uprave</t>
  </si>
  <si>
    <t>Aktivnost  A100003</t>
  </si>
  <si>
    <t>Aktivnost  A100013</t>
  </si>
  <si>
    <t>Izvor   4.7.1.</t>
  </si>
  <si>
    <t>Izvor   5.3.1.</t>
  </si>
  <si>
    <t>Izvor   5.4.2.</t>
  </si>
  <si>
    <t>Aktivnost  A100014</t>
  </si>
  <si>
    <t>Aktivnost  A100015</t>
  </si>
  <si>
    <t>Izvor   5.4.1.</t>
  </si>
  <si>
    <t>Aktivnost  A100016</t>
  </si>
  <si>
    <t>4.7.1.</t>
  </si>
  <si>
    <t>Aktivnost  A100017</t>
  </si>
  <si>
    <t>Aktivnost  A100018</t>
  </si>
  <si>
    <t>Aktivnost  A100019</t>
  </si>
  <si>
    <t>Aktivnost  A100020</t>
  </si>
  <si>
    <t>Aktivnost  A100021</t>
  </si>
  <si>
    <t>Aktivnost  A100023</t>
  </si>
  <si>
    <t>Aktivnost  A100022</t>
  </si>
  <si>
    <t>Aktivnost  A100024</t>
  </si>
  <si>
    <t>Kapitalni projekt  K100020</t>
  </si>
  <si>
    <t>Aktivnost  A100025</t>
  </si>
  <si>
    <t>Aktivnost  A100026</t>
  </si>
  <si>
    <t>Aktivnost  A100027</t>
  </si>
  <si>
    <t>Aktivnost  A100028</t>
  </si>
  <si>
    <t>Aktivnost  A100029</t>
  </si>
  <si>
    <t>Aktivnost  A100030</t>
  </si>
  <si>
    <t>Kapitalni projekt  K100021</t>
  </si>
  <si>
    <t>Aktivnost  A100031</t>
  </si>
  <si>
    <t>Aktivnost  A100032</t>
  </si>
  <si>
    <t>Kapitalni projekt  K100022</t>
  </si>
  <si>
    <t>Tekući projekt  T1000</t>
  </si>
  <si>
    <t>Tekući projekt  T100010</t>
  </si>
  <si>
    <t xml:space="preserve">  </t>
  </si>
  <si>
    <t>REDOVNA DJELATNOST UPRAVE</t>
  </si>
  <si>
    <t>PLAĆE za zapolene u Upravi</t>
  </si>
  <si>
    <t>3111</t>
  </si>
  <si>
    <t>Plaće za redovan rad</t>
  </si>
  <si>
    <t>3121</t>
  </si>
  <si>
    <t>Ostali rashodi za zaposlene</t>
  </si>
  <si>
    <t>3132</t>
  </si>
  <si>
    <t>Doprinosi za zdravstveno osiguranje</t>
  </si>
  <si>
    <t>3211</t>
  </si>
  <si>
    <t>Službena putovanja</t>
  </si>
  <si>
    <t>3212</t>
  </si>
  <si>
    <t>Naknada za prijevoz na rad</t>
  </si>
  <si>
    <t>Stručno usavršavanje</t>
  </si>
  <si>
    <t>3221</t>
  </si>
  <si>
    <t>Uredski materijal i ostali materijalni rashodi</t>
  </si>
  <si>
    <t>Energija</t>
  </si>
  <si>
    <t>Usluge telefona, pošte i prijevoza</t>
  </si>
  <si>
    <t>Usluge tekućeg i investicijskog održavanja</t>
  </si>
  <si>
    <t>Komunalne usluge</t>
  </si>
  <si>
    <t>Zdravstvene usluge</t>
  </si>
  <si>
    <t>Intelektualne i osobne usluge</t>
  </si>
  <si>
    <t>Računalne usluge</t>
  </si>
  <si>
    <t>Ostale usluge</t>
  </si>
  <si>
    <t>Naknade za rad predstavničkih tijela</t>
  </si>
  <si>
    <t>Premije osiguranja</t>
  </si>
  <si>
    <t>Pristojbe i naknade</t>
  </si>
  <si>
    <t>Stručno usavršavanje zaposlenika</t>
  </si>
  <si>
    <t>Zatezne kamate</t>
  </si>
  <si>
    <t>Zakupnine i najamnine</t>
  </si>
  <si>
    <t>3213</t>
  </si>
  <si>
    <t>Uredski materijal</t>
  </si>
  <si>
    <t>3223</t>
  </si>
  <si>
    <t>3224</t>
  </si>
  <si>
    <t>Materijal i dijelovi za tekuće i investicijsko održavanje</t>
  </si>
  <si>
    <t>Sitni inventar i auto gume</t>
  </si>
  <si>
    <t>3231</t>
  </si>
  <si>
    <t>3232</t>
  </si>
  <si>
    <t>3233</t>
  </si>
  <si>
    <t>Usluge promidžbe</t>
  </si>
  <si>
    <t>3234</t>
  </si>
  <si>
    <t>3235</t>
  </si>
  <si>
    <t>3236</t>
  </si>
  <si>
    <t>3237</t>
  </si>
  <si>
    <t>3238</t>
  </si>
  <si>
    <t>3239</t>
  </si>
  <si>
    <t>3292</t>
  </si>
  <si>
    <t>Reprezentacija</t>
  </si>
  <si>
    <t>Članarine</t>
  </si>
  <si>
    <t xml:space="preserve">Ostali nespomenuti rashodi </t>
  </si>
  <si>
    <t>Bankarske usluge i usluge platnog prometa</t>
  </si>
  <si>
    <t>NABAVA OPEME za redovno polovanje Uprave</t>
  </si>
  <si>
    <t>4221</t>
  </si>
  <si>
    <t>Uredska oprema i namještaj</t>
  </si>
  <si>
    <t>Uređaji, strojevi i oprema za ostale namjene</t>
  </si>
  <si>
    <t>Doprinos za zdravstveno osiguranje</t>
  </si>
  <si>
    <t>Usluge promidžbe i informiranja</t>
  </si>
  <si>
    <t>Naknade troškova osobama izvan radnog odnosa</t>
  </si>
  <si>
    <t>3431</t>
  </si>
  <si>
    <t>Uredski materijal i ostali materijalni troškovi</t>
  </si>
  <si>
    <t>Ostali nespomenuti rashodi poslovanja</t>
  </si>
  <si>
    <t>3241</t>
  </si>
  <si>
    <t>3293</t>
  </si>
  <si>
    <t>Zakupnine i najamine</t>
  </si>
  <si>
    <t>3299</t>
  </si>
  <si>
    <t>3225</t>
  </si>
  <si>
    <t>3295</t>
  </si>
  <si>
    <t>Materijal i dijelovi za tekuće održavanje</t>
  </si>
  <si>
    <t>Intelektualne i osobne  usluge</t>
  </si>
  <si>
    <t>Intelektualne usluge</t>
  </si>
  <si>
    <t>Intelekturalne i osobne usluge</t>
  </si>
  <si>
    <t>Usluge tekućeg investicijskog održavanja</t>
  </si>
  <si>
    <t>4227</t>
  </si>
  <si>
    <t>Sitni inventar</t>
  </si>
  <si>
    <t>3227</t>
  </si>
  <si>
    <t>Službena odjeća i obuća</t>
  </si>
  <si>
    <t>Komunalne  usluge</t>
  </si>
  <si>
    <t>Intelektualne i ostale usluge</t>
  </si>
  <si>
    <t>Materijal i dijelovi za tekućeg i investicijskog održavanja</t>
  </si>
  <si>
    <t>Naknada troškova osobama izvan radnog odnosa</t>
  </si>
  <si>
    <t>Intelektualne i  osobne usluge</t>
  </si>
  <si>
    <t>Kapitalni projekt  K200004</t>
  </si>
  <si>
    <t>3531</t>
  </si>
  <si>
    <t>3813</t>
  </si>
  <si>
    <t>Tekuće donacije iz EU sredstava</t>
  </si>
  <si>
    <t>POSEBNI DIO - PRIHODI</t>
  </si>
  <si>
    <t>VRSTA PRIHODA / PRIMITAKA</t>
  </si>
  <si>
    <t>SVEUKUPNO PRIHODI</t>
  </si>
  <si>
    <t>67111</t>
  </si>
  <si>
    <t>Prihodi iz nadležnog proračuna za financiranje rashoda poslovanja</t>
  </si>
  <si>
    <t>67121</t>
  </si>
  <si>
    <t>Prihodi iz nadležnog proračuna za financiranje rashoda za nabavu nefinancijske imovine</t>
  </si>
  <si>
    <t>64163</t>
  </si>
  <si>
    <t>Prihod od dividendi na dionice u kreditnim i ostalim financijskim institucijama izvan javnog sektora</t>
  </si>
  <si>
    <t>92211</t>
  </si>
  <si>
    <t>Višak prihoda poslovanja</t>
  </si>
  <si>
    <t>66151</t>
  </si>
  <si>
    <t>65264</t>
  </si>
  <si>
    <t>Sufinanciranje cijene usluge, participacije i slično</t>
  </si>
  <si>
    <t>63612</t>
  </si>
  <si>
    <t>Tekuće pomoći iz državnog proračuna proračunskim korisnicima proračuna JLP(R)S</t>
  </si>
  <si>
    <t>63622</t>
  </si>
  <si>
    <t>Kapitalne pomoći iz državnog proračuna proračunskim korisnicima proračuna JLP(R)S</t>
  </si>
  <si>
    <t>63613</t>
  </si>
  <si>
    <t>Tekuće pomoći proračunskim korisnicima iz proračuna JLP(R)S koji im nije nadležan</t>
  </si>
  <si>
    <t>63623</t>
  </si>
  <si>
    <t>Kapitalne pomoći proračunskim korisnicima iz proračuna JLP(R)S koji im nije nadležan</t>
  </si>
  <si>
    <t>63811</t>
  </si>
  <si>
    <t>Tekuće pomoći iz državnog proračuna temeljem prijenosa EU sredstava</t>
  </si>
  <si>
    <t>63414</t>
  </si>
  <si>
    <t>Tekuće pomoći od HZMO-a, HZZ-a i HZZO-a</t>
  </si>
  <si>
    <t>66313</t>
  </si>
  <si>
    <t>Izvor   6.2.</t>
  </si>
  <si>
    <t>KAPITALNE donacije</t>
  </si>
  <si>
    <t>66321</t>
  </si>
  <si>
    <t>Kapitalne donacije od fizičkih osoba</t>
  </si>
  <si>
    <t>Izvor   7.</t>
  </si>
  <si>
    <t>Prihodi od prodaje nefin.imovine i naknade štete od osiguran</t>
  </si>
  <si>
    <t>Prihodi od PRODAJA STANOVA</t>
  </si>
  <si>
    <t>72119</t>
  </si>
  <si>
    <t>Ostali stambeni objekti</t>
  </si>
  <si>
    <t>Izvršenje 2024.</t>
  </si>
  <si>
    <t>Plan 2025.</t>
  </si>
  <si>
    <t>Plan za 2026.</t>
  </si>
  <si>
    <t>Projekcija 
za 2028.</t>
  </si>
  <si>
    <t>IZVRŠENJE 2024</t>
  </si>
  <si>
    <t>PLAN 2026</t>
  </si>
  <si>
    <t>PROJEKCIJA 2028</t>
  </si>
  <si>
    <t>Izvor   5.5.1</t>
  </si>
  <si>
    <t>Pomoći od izvanproačunskih korisnika-HZ ZAPOŠLJAVANJE-str.osp</t>
  </si>
  <si>
    <t>FINANCIJSKI PLAN PUČKOG OTVORENOG UČILIŠTA POREČ 
ZA 2026. I PROJEKCIJA ZA 2027. I 2028. GODINU</t>
  </si>
  <si>
    <t>Aktivnost  A20000</t>
  </si>
  <si>
    <t>ZaPles - Porečki plesni festival</t>
  </si>
  <si>
    <t>Pomoći iz proračuna koji im nije nadležan-ISTARSKA ŽUPANIJA</t>
  </si>
  <si>
    <t>Prihodi za posebne namjene- TURISTIČKA ZAJEDNICA</t>
  </si>
  <si>
    <t>Tekući projekt  T20000</t>
  </si>
  <si>
    <t>Eu projekt- HARMONIA</t>
  </si>
  <si>
    <t>Eu projekt- U svom filmu</t>
  </si>
  <si>
    <t>Izvor   4.7.1</t>
  </si>
  <si>
    <t>Izvor   5.7.1.</t>
  </si>
  <si>
    <t>Izvor   5.8.1.</t>
  </si>
  <si>
    <t>Aktivnost  A1000</t>
  </si>
  <si>
    <t>ZA PLES - POREČKI PLESNI FESTIVAL</t>
  </si>
  <si>
    <t>Eu projekt- U SVOM FILMU</t>
  </si>
  <si>
    <t>Sufinanciranje cijene usluge, participacije i sl. - TZ</t>
  </si>
  <si>
    <t>Prihodi od sufinanciranja za proračunske korisnike - TZ</t>
  </si>
  <si>
    <t xml:space="preserve">Sufinanciranje cijene usluge, participacije i sl. </t>
  </si>
  <si>
    <t>5.6.1.</t>
  </si>
  <si>
    <t>Pomoći  od međ. organizacija te intit. i tijela EU</t>
  </si>
  <si>
    <t>Izvor   5.6.1.</t>
  </si>
  <si>
    <t>Pomoći od med.organiz. te intitucija i tijela EU</t>
  </si>
  <si>
    <t>Pomoći  od međ.organiz. te instit. i tijela EU</t>
  </si>
  <si>
    <t>Izvor   5.4.1</t>
  </si>
  <si>
    <t>Izvor   7.4.</t>
  </si>
  <si>
    <t>Pomoći od međ.organiz. te intituc. i tijela EU</t>
  </si>
  <si>
    <t>FINANCIJSKI PLAN PUČKOG OTVORENOG UČILIŠTA POREČ ZA 2026.G. SA PROJEKCIJAMA ZA 2027. I 2028. GODINU
ZA 2025. I PROJEKCIJA ZA 2026. I 2027.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</si>
</sst>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41A]#,##0.00;\-\ #,##0.00"/>
    <numFmt numFmtId="165" formatCode="#,##0.00_ ;\-#,##0.00\ "/>
    <numFmt numFmtId="166" formatCode="[$-1041A]dd\.mm\.yyyy"/>
    <numFmt numFmtId="167" formatCode="[$-1041A]h:mm"/>
  </numFmts>
  <fonts count="4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2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i/>
      <sz val="8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</font>
    <font>
      <sz val="9"/>
      <color rgb="FF000000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Calibri"/>
      <family val="2"/>
      <charset val="238"/>
    </font>
    <font>
      <sz val="9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name val="Calibri"/>
      <family val="2"/>
      <charset val="238"/>
    </font>
    <font>
      <sz val="9"/>
      <color theme="1"/>
      <name val="Arial"/>
      <family val="2"/>
      <charset val="238"/>
    </font>
    <font>
      <b/>
      <sz val="20"/>
      <color rgb="FFFF0000"/>
      <name val="Calibri"/>
      <family val="2"/>
      <charset val="238"/>
    </font>
    <font>
      <b/>
      <sz val="8"/>
      <color theme="1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96969"/>
        <bgColor rgb="FF696969"/>
      </patternFill>
    </fill>
    <fill>
      <patternFill patternType="solid">
        <fgColor rgb="FF000080"/>
        <bgColor rgb="FF000080"/>
      </patternFill>
    </fill>
    <fill>
      <patternFill patternType="solid">
        <fgColor rgb="FF0000CE"/>
        <bgColor rgb="FF0000CE"/>
      </patternFill>
    </fill>
    <fill>
      <patternFill patternType="solid">
        <fgColor rgb="FF3535FF"/>
        <bgColor rgb="FF3535FF"/>
      </patternFill>
    </fill>
    <fill>
      <patternFill patternType="solid">
        <fgColor rgb="FF9CA9FE"/>
        <bgColor rgb="FF9CA9FE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solid">
        <fgColor rgb="FFFEDE01"/>
        <bgColor rgb="FFFEDE01"/>
      </patternFill>
    </fill>
    <fill>
      <patternFill patternType="solid">
        <fgColor rgb="FFFFEE75"/>
        <bgColor rgb="FFFFEE7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EE75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28" fillId="0" borderId="0"/>
  </cellStyleXfs>
  <cellXfs count="350">
    <xf numFmtId="0" fontId="0" fillId="0" borderId="0" xfId="0"/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left" wrapText="1"/>
    </xf>
    <xf numFmtId="0" fontId="8" fillId="0" borderId="4" xfId="0" quotePrefix="1" applyFont="1" applyBorder="1" applyAlignment="1">
      <alignment horizontal="left" wrapText="1"/>
    </xf>
    <xf numFmtId="0" fontId="8" fillId="0" borderId="4" xfId="0" quotePrefix="1" applyFont="1" applyBorder="1" applyAlignment="1">
      <alignment horizontal="center" wrapText="1"/>
    </xf>
    <xf numFmtId="0" fontId="8" fillId="0" borderId="4" xfId="0" quotePrefix="1" applyFont="1" applyBorder="1" applyAlignment="1">
      <alignment horizontal="left"/>
    </xf>
    <xf numFmtId="4" fontId="8" fillId="2" borderId="2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right"/>
    </xf>
    <xf numFmtId="3" fontId="8" fillId="3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3" fontId="8" fillId="0" borderId="2" xfId="0" applyNumberFormat="1" applyFont="1" applyBorder="1" applyAlignment="1">
      <alignment horizontal="right"/>
    </xf>
    <xf numFmtId="3" fontId="8" fillId="2" borderId="5" xfId="0" applyNumberFormat="1" applyFont="1" applyFill="1" applyBorder="1" applyAlignment="1">
      <alignment horizontal="right"/>
    </xf>
    <xf numFmtId="0" fontId="9" fillId="3" borderId="3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vertical="center"/>
    </xf>
    <xf numFmtId="0" fontId="9" fillId="0" borderId="0" xfId="0" quotePrefix="1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4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4" fillId="0" borderId="0" xfId="0" applyFont="1"/>
    <xf numFmtId="0" fontId="3" fillId="0" borderId="0" xfId="0" quotePrefix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4" fontId="5" fillId="0" borderId="0" xfId="0" applyNumberFormat="1" applyFont="1" applyAlignment="1">
      <alignment wrapText="1"/>
    </xf>
    <xf numFmtId="4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" fontId="0" fillId="0" borderId="0" xfId="0" applyNumberFormat="1"/>
    <xf numFmtId="4" fontId="8" fillId="2" borderId="3" xfId="0" quotePrefix="1" applyNumberFormat="1" applyFont="1" applyFill="1" applyBorder="1" applyAlignment="1">
      <alignment horizontal="right"/>
    </xf>
    <xf numFmtId="3" fontId="8" fillId="2" borderId="3" xfId="0" quotePrefix="1" applyNumberFormat="1" applyFont="1" applyFill="1" applyBorder="1" applyAlignment="1">
      <alignment horizontal="right"/>
    </xf>
    <xf numFmtId="3" fontId="8" fillId="2" borderId="2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4" fontId="8" fillId="4" borderId="5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center" wrapText="1"/>
    </xf>
    <xf numFmtId="4" fontId="8" fillId="4" borderId="5" xfId="0" applyNumberFormat="1" applyFont="1" applyFill="1" applyBorder="1" applyAlignment="1">
      <alignment horizontal="right"/>
    </xf>
    <xf numFmtId="3" fontId="8" fillId="4" borderId="5" xfId="0" applyNumberFormat="1" applyFont="1" applyFill="1" applyBorder="1" applyAlignment="1">
      <alignment horizontal="right"/>
    </xf>
    <xf numFmtId="0" fontId="9" fillId="5" borderId="2" xfId="0" applyFont="1" applyFill="1" applyBorder="1" applyAlignment="1">
      <alignment horizontal="left" vertical="center" wrapText="1"/>
    </xf>
    <xf numFmtId="4" fontId="8" fillId="5" borderId="5" xfId="0" applyNumberFormat="1" applyFont="1" applyFill="1" applyBorder="1" applyAlignment="1">
      <alignment horizontal="right"/>
    </xf>
    <xf numFmtId="3" fontId="8" fillId="5" borderId="5" xfId="0" applyNumberFormat="1" applyFont="1" applyFill="1" applyBorder="1" applyAlignment="1">
      <alignment horizontal="right"/>
    </xf>
    <xf numFmtId="0" fontId="15" fillId="0" borderId="2" xfId="0" applyFont="1" applyBorder="1" applyAlignment="1">
      <alignment horizontal="left" vertical="center" wrapText="1"/>
    </xf>
    <xf numFmtId="4" fontId="16" fillId="0" borderId="5" xfId="0" applyNumberFormat="1" applyFont="1" applyBorder="1" applyAlignment="1">
      <alignment horizontal="right"/>
    </xf>
    <xf numFmtId="3" fontId="16" fillId="0" borderId="5" xfId="0" applyNumberFormat="1" applyFont="1" applyBorder="1" applyAlignment="1">
      <alignment horizontal="right"/>
    </xf>
    <xf numFmtId="0" fontId="17" fillId="0" borderId="0" xfId="0" applyFont="1"/>
    <xf numFmtId="0" fontId="18" fillId="0" borderId="2" xfId="0" applyFont="1" applyBorder="1" applyAlignment="1">
      <alignment horizontal="left" vertical="center" wrapText="1"/>
    </xf>
    <xf numFmtId="4" fontId="19" fillId="0" borderId="5" xfId="0" applyNumberFormat="1" applyFont="1" applyBorder="1" applyAlignment="1">
      <alignment horizontal="right"/>
    </xf>
    <xf numFmtId="3" fontId="19" fillId="0" borderId="5" xfId="0" applyNumberFormat="1" applyFont="1" applyBorder="1" applyAlignment="1">
      <alignment horizontal="right"/>
    </xf>
    <xf numFmtId="0" fontId="15" fillId="2" borderId="2" xfId="0" applyFont="1" applyFill="1" applyBorder="1" applyAlignment="1">
      <alignment horizontal="left" vertical="center" wrapText="1"/>
    </xf>
    <xf numFmtId="4" fontId="16" fillId="2" borderId="5" xfId="0" applyNumberFormat="1" applyFont="1" applyFill="1" applyBorder="1" applyAlignment="1">
      <alignment horizontal="right"/>
    </xf>
    <xf numFmtId="3" fontId="16" fillId="2" borderId="5" xfId="0" applyNumberFormat="1" applyFont="1" applyFill="1" applyBorder="1" applyAlignment="1">
      <alignment horizontal="right"/>
    </xf>
    <xf numFmtId="0" fontId="18" fillId="2" borderId="2" xfId="0" applyFont="1" applyFill="1" applyBorder="1" applyAlignment="1">
      <alignment horizontal="left" vertical="center" wrapText="1"/>
    </xf>
    <xf numFmtId="4" fontId="19" fillId="2" borderId="5" xfId="0" applyNumberFormat="1" applyFont="1" applyFill="1" applyBorder="1" applyAlignment="1">
      <alignment horizontal="right"/>
    </xf>
    <xf numFmtId="3" fontId="19" fillId="2" borderId="2" xfId="0" applyNumberFormat="1" applyFont="1" applyFill="1" applyBorder="1" applyAlignment="1">
      <alignment horizontal="right"/>
    </xf>
    <xf numFmtId="0" fontId="18" fillId="2" borderId="2" xfId="0" quotePrefix="1" applyFont="1" applyFill="1" applyBorder="1" applyAlignment="1">
      <alignment horizontal="left" vertical="center"/>
    </xf>
    <xf numFmtId="0" fontId="15" fillId="2" borderId="2" xfId="0" quotePrefix="1" applyFont="1" applyFill="1" applyBorder="1" applyAlignment="1">
      <alignment horizontal="left" vertical="center"/>
    </xf>
    <xf numFmtId="0" fontId="20" fillId="2" borderId="2" xfId="0" quotePrefix="1" applyFont="1" applyFill="1" applyBorder="1" applyAlignment="1">
      <alignment horizontal="left" vertical="center"/>
    </xf>
    <xf numFmtId="3" fontId="19" fillId="2" borderId="5" xfId="0" applyNumberFormat="1" applyFont="1" applyFill="1" applyBorder="1" applyAlignment="1">
      <alignment horizontal="right"/>
    </xf>
    <xf numFmtId="0" fontId="9" fillId="5" borderId="2" xfId="0" quotePrefix="1" applyFont="1" applyFill="1" applyBorder="1" applyAlignment="1">
      <alignment horizontal="left" vertical="center"/>
    </xf>
    <xf numFmtId="0" fontId="7" fillId="5" borderId="0" xfId="0" applyFont="1" applyFill="1"/>
    <xf numFmtId="0" fontId="15" fillId="0" borderId="2" xfId="0" quotePrefix="1" applyFont="1" applyBorder="1" applyAlignment="1">
      <alignment horizontal="left" vertical="center"/>
    </xf>
    <xf numFmtId="0" fontId="21" fillId="0" borderId="0" xfId="0" applyFont="1"/>
    <xf numFmtId="3" fontId="22" fillId="2" borderId="5" xfId="0" applyNumberFormat="1" applyFont="1" applyFill="1" applyBorder="1" applyAlignment="1">
      <alignment horizontal="right"/>
    </xf>
    <xf numFmtId="0" fontId="18" fillId="5" borderId="2" xfId="0" quotePrefix="1" applyFont="1" applyFill="1" applyBorder="1" applyAlignment="1">
      <alignment horizontal="left" vertical="center"/>
    </xf>
    <xf numFmtId="3" fontId="22" fillId="2" borderId="2" xfId="0" applyNumberFormat="1" applyFont="1" applyFill="1" applyBorder="1" applyAlignment="1">
      <alignment horizontal="right"/>
    </xf>
    <xf numFmtId="0" fontId="15" fillId="5" borderId="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/>
    </xf>
    <xf numFmtId="0" fontId="1" fillId="0" borderId="0" xfId="0" applyFont="1"/>
    <xf numFmtId="0" fontId="15" fillId="5" borderId="2" xfId="0" quotePrefix="1" applyFont="1" applyFill="1" applyBorder="1" applyAlignment="1">
      <alignment horizontal="left" vertical="center"/>
    </xf>
    <xf numFmtId="0" fontId="23" fillId="5" borderId="2" xfId="0" quotePrefix="1" applyFont="1" applyFill="1" applyBorder="1" applyAlignment="1">
      <alignment horizontal="left" vertical="center"/>
    </xf>
    <xf numFmtId="0" fontId="9" fillId="2" borderId="2" xfId="0" quotePrefix="1" applyFont="1" applyFill="1" applyBorder="1" applyAlignment="1">
      <alignment horizontal="left" vertical="center"/>
    </xf>
    <xf numFmtId="0" fontId="18" fillId="2" borderId="6" xfId="0" quotePrefix="1" applyFont="1" applyFill="1" applyBorder="1" applyAlignment="1">
      <alignment horizontal="left" vertical="center"/>
    </xf>
    <xf numFmtId="0" fontId="20" fillId="2" borderId="6" xfId="0" quotePrefix="1" applyFont="1" applyFill="1" applyBorder="1" applyAlignment="1">
      <alignment horizontal="left" vertical="center"/>
    </xf>
    <xf numFmtId="0" fontId="18" fillId="2" borderId="6" xfId="0" applyFont="1" applyFill="1" applyBorder="1" applyAlignment="1">
      <alignment horizontal="left" vertical="center" wrapText="1"/>
    </xf>
    <xf numFmtId="4" fontId="19" fillId="2" borderId="7" xfId="0" applyNumberFormat="1" applyFont="1" applyFill="1" applyBorder="1" applyAlignment="1">
      <alignment horizontal="right"/>
    </xf>
    <xf numFmtId="3" fontId="19" fillId="2" borderId="6" xfId="0" applyNumberFormat="1" applyFont="1" applyFill="1" applyBorder="1" applyAlignment="1">
      <alignment horizontal="right"/>
    </xf>
    <xf numFmtId="0" fontId="9" fillId="4" borderId="2" xfId="0" quotePrefix="1" applyFont="1" applyFill="1" applyBorder="1" applyAlignment="1">
      <alignment horizontal="left" vertical="center"/>
    </xf>
    <xf numFmtId="0" fontId="24" fillId="4" borderId="2" xfId="0" quotePrefix="1" applyFont="1" applyFill="1" applyBorder="1" applyAlignment="1">
      <alignment horizontal="left" vertical="center"/>
    </xf>
    <xf numFmtId="4" fontId="8" fillId="4" borderId="2" xfId="0" applyNumberFormat="1" applyFont="1" applyFill="1" applyBorder="1" applyAlignment="1">
      <alignment horizontal="right"/>
    </xf>
    <xf numFmtId="3" fontId="8" fillId="4" borderId="2" xfId="0" applyNumberFormat="1" applyFont="1" applyFill="1" applyBorder="1" applyAlignment="1">
      <alignment horizontal="right"/>
    </xf>
    <xf numFmtId="0" fontId="7" fillId="0" borderId="0" xfId="0" applyFont="1"/>
    <xf numFmtId="0" fontId="7" fillId="4" borderId="0" xfId="0" applyFont="1" applyFill="1"/>
    <xf numFmtId="0" fontId="24" fillId="5" borderId="2" xfId="0" quotePrefix="1" applyFont="1" applyFill="1" applyBorder="1" applyAlignment="1">
      <alignment horizontal="left" vertical="center"/>
    </xf>
    <xf numFmtId="4" fontId="8" fillId="5" borderId="2" xfId="0" applyNumberFormat="1" applyFont="1" applyFill="1" applyBorder="1" applyAlignment="1">
      <alignment horizontal="right"/>
    </xf>
    <xf numFmtId="3" fontId="8" fillId="5" borderId="2" xfId="0" applyNumberFormat="1" applyFont="1" applyFill="1" applyBorder="1" applyAlignment="1">
      <alignment horizontal="right"/>
    </xf>
    <xf numFmtId="4" fontId="16" fillId="2" borderId="2" xfId="0" applyNumberFormat="1" applyFont="1" applyFill="1" applyBorder="1" applyAlignment="1">
      <alignment horizontal="right"/>
    </xf>
    <xf numFmtId="3" fontId="16" fillId="2" borderId="2" xfId="0" applyNumberFormat="1" applyFont="1" applyFill="1" applyBorder="1" applyAlignment="1">
      <alignment horizontal="right"/>
    </xf>
    <xf numFmtId="4" fontId="19" fillId="2" borderId="2" xfId="0" applyNumberFormat="1" applyFont="1" applyFill="1" applyBorder="1" applyAlignment="1">
      <alignment horizontal="right"/>
    </xf>
    <xf numFmtId="0" fontId="9" fillId="6" borderId="8" xfId="0" applyFont="1" applyFill="1" applyBorder="1" applyAlignment="1">
      <alignment horizontal="left" vertical="center"/>
    </xf>
    <xf numFmtId="0" fontId="10" fillId="6" borderId="8" xfId="0" quotePrefix="1" applyFont="1" applyFill="1" applyBorder="1" applyAlignment="1">
      <alignment horizontal="left" vertical="center"/>
    </xf>
    <xf numFmtId="0" fontId="25" fillId="6" borderId="8" xfId="0" quotePrefix="1" applyFont="1" applyFill="1" applyBorder="1" applyAlignment="1">
      <alignment horizontal="left" vertical="center"/>
    </xf>
    <xf numFmtId="0" fontId="9" fillId="6" borderId="8" xfId="0" applyFont="1" applyFill="1" applyBorder="1" applyAlignment="1">
      <alignment horizontal="left" vertical="center" wrapText="1"/>
    </xf>
    <xf numFmtId="4" fontId="8" fillId="6" borderId="8" xfId="0" applyNumberFormat="1" applyFont="1" applyFill="1" applyBorder="1" applyAlignment="1">
      <alignment horizontal="right"/>
    </xf>
    <xf numFmtId="3" fontId="8" fillId="6" borderId="8" xfId="0" applyNumberFormat="1" applyFont="1" applyFill="1" applyBorder="1" applyAlignment="1">
      <alignment horizontal="right"/>
    </xf>
    <xf numFmtId="0" fontId="26" fillId="0" borderId="0" xfId="0" applyFont="1"/>
    <xf numFmtId="0" fontId="9" fillId="2" borderId="2" xfId="0" applyFont="1" applyFill="1" applyBorder="1" applyAlignment="1">
      <alignment horizontal="left" vertical="center" wrapText="1"/>
    </xf>
    <xf numFmtId="4" fontId="8" fillId="2" borderId="5" xfId="0" applyNumberFormat="1" applyFont="1" applyFill="1" applyBorder="1" applyAlignment="1">
      <alignment horizontal="right"/>
    </xf>
    <xf numFmtId="0" fontId="24" fillId="2" borderId="2" xfId="0" quotePrefix="1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3" fontId="19" fillId="2" borderId="2" xfId="0" applyNumberFormat="1" applyFont="1" applyFill="1" applyBorder="1" applyAlignment="1">
      <alignment horizontal="right" wrapText="1"/>
    </xf>
    <xf numFmtId="4" fontId="22" fillId="0" borderId="2" xfId="0" applyNumberFormat="1" applyFont="1" applyBorder="1"/>
    <xf numFmtId="3" fontId="22" fillId="0" borderId="2" xfId="0" applyNumberFormat="1" applyFont="1" applyBorder="1"/>
    <xf numFmtId="4" fontId="22" fillId="0" borderId="5" xfId="0" applyNumberFormat="1" applyFont="1" applyBorder="1"/>
    <xf numFmtId="3" fontId="22" fillId="0" borderId="5" xfId="0" applyNumberFormat="1" applyFont="1" applyBorder="1"/>
    <xf numFmtId="0" fontId="0" fillId="0" borderId="2" xfId="0" applyBorder="1"/>
    <xf numFmtId="0" fontId="0" fillId="0" borderId="2" xfId="0" applyBorder="1" applyAlignment="1">
      <alignment horizontal="right"/>
    </xf>
    <xf numFmtId="4" fontId="0" fillId="0" borderId="2" xfId="0" applyNumberFormat="1" applyBorder="1"/>
    <xf numFmtId="3" fontId="0" fillId="0" borderId="2" xfId="0" applyNumberFormat="1" applyBorder="1"/>
    <xf numFmtId="0" fontId="7" fillId="2" borderId="0" xfId="0" applyFont="1" applyFill="1"/>
    <xf numFmtId="4" fontId="8" fillId="2" borderId="2" xfId="0" applyNumberFormat="1" applyFont="1" applyFill="1" applyBorder="1" applyAlignment="1">
      <alignment horizontal="right"/>
    </xf>
    <xf numFmtId="3" fontId="8" fillId="2" borderId="2" xfId="0" applyNumberFormat="1" applyFont="1" applyFill="1" applyBorder="1" applyAlignment="1">
      <alignment horizontal="righ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4" fontId="1" fillId="0" borderId="2" xfId="0" applyNumberFormat="1" applyFont="1" applyBorder="1"/>
    <xf numFmtId="3" fontId="1" fillId="0" borderId="2" xfId="0" applyNumberFormat="1" applyFont="1" applyBorder="1"/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2" borderId="2" xfId="0" quotePrefix="1" applyFont="1" applyFill="1" applyBorder="1" applyAlignment="1">
      <alignment horizontal="left" vertical="center" wrapText="1"/>
    </xf>
    <xf numFmtId="4" fontId="4" fillId="2" borderId="5" xfId="0" applyNumberFormat="1" applyFont="1" applyFill="1" applyBorder="1" applyAlignment="1">
      <alignment horizontal="right"/>
    </xf>
    <xf numFmtId="0" fontId="10" fillId="2" borderId="2" xfId="0" applyFont="1" applyFill="1" applyBorder="1" applyAlignment="1">
      <alignment horizontal="left" vertical="center"/>
    </xf>
    <xf numFmtId="4" fontId="4" fillId="2" borderId="2" xfId="0" applyNumberFormat="1" applyFont="1" applyFill="1" applyBorder="1" applyAlignment="1">
      <alignment horizontal="right"/>
    </xf>
    <xf numFmtId="0" fontId="10" fillId="2" borderId="2" xfId="0" applyFont="1" applyFill="1" applyBorder="1" applyAlignment="1">
      <alignment horizontal="left" vertical="center" wrapText="1"/>
    </xf>
    <xf numFmtId="3" fontId="4" fillId="2" borderId="5" xfId="0" applyNumberFormat="1" applyFont="1" applyFill="1" applyBorder="1" applyAlignment="1">
      <alignment horizontal="right"/>
    </xf>
    <xf numFmtId="3" fontId="4" fillId="2" borderId="2" xfId="0" applyNumberFormat="1" applyFont="1" applyFill="1" applyBorder="1" applyAlignment="1">
      <alignment horizontal="right"/>
    </xf>
    <xf numFmtId="0" fontId="10" fillId="2" borderId="2" xfId="0" quotePrefix="1" applyFont="1" applyFill="1" applyBorder="1" applyAlignment="1">
      <alignment horizontal="left" vertical="center"/>
    </xf>
    <xf numFmtId="0" fontId="25" fillId="2" borderId="2" xfId="0" quotePrefix="1" applyFont="1" applyFill="1" applyBorder="1" applyAlignment="1">
      <alignment horizontal="left" vertical="center"/>
    </xf>
    <xf numFmtId="0" fontId="25" fillId="2" borderId="2" xfId="0" quotePrefix="1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vertical="center" wrapText="1"/>
    </xf>
    <xf numFmtId="0" fontId="15" fillId="2" borderId="2" xfId="0" applyNumberFormat="1" applyFont="1" applyFill="1" applyBorder="1" applyAlignment="1">
      <alignment horizontal="left" vertical="center" wrapText="1"/>
    </xf>
    <xf numFmtId="0" fontId="23" fillId="2" borderId="2" xfId="0" quotePrefix="1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vertical="center" wrapText="1"/>
    </xf>
    <xf numFmtId="0" fontId="30" fillId="0" borderId="0" xfId="0" applyFont="1"/>
    <xf numFmtId="0" fontId="31" fillId="0" borderId="9" xfId="1" applyFont="1" applyBorder="1" applyAlignment="1">
      <alignment vertical="center" wrapText="1" readingOrder="1"/>
    </xf>
    <xf numFmtId="0" fontId="31" fillId="0" borderId="9" xfId="1" applyFont="1" applyBorder="1" applyAlignment="1">
      <alignment horizontal="right" vertical="center" wrapText="1" readingOrder="1"/>
    </xf>
    <xf numFmtId="0" fontId="32" fillId="7" borderId="0" xfId="1" applyFont="1" applyFill="1" applyAlignment="1">
      <alignment horizontal="left" vertical="center" wrapText="1" readingOrder="1"/>
    </xf>
    <xf numFmtId="164" fontId="32" fillId="7" borderId="0" xfId="1" applyNumberFormat="1" applyFont="1" applyFill="1" applyAlignment="1">
      <alignment horizontal="right" vertical="center" wrapText="1" readingOrder="1"/>
    </xf>
    <xf numFmtId="0" fontId="32" fillId="8" borderId="0" xfId="1" applyFont="1" applyFill="1" applyAlignment="1">
      <alignment horizontal="left" vertical="center" wrapText="1" readingOrder="1"/>
    </xf>
    <xf numFmtId="164" fontId="32" fillId="8" borderId="0" xfId="1" applyNumberFormat="1" applyFont="1" applyFill="1" applyAlignment="1">
      <alignment horizontal="right" vertical="center" wrapText="1" readingOrder="1"/>
    </xf>
    <xf numFmtId="0" fontId="32" fillId="9" borderId="0" xfId="1" applyFont="1" applyFill="1" applyAlignment="1">
      <alignment horizontal="left" vertical="center" wrapText="1" readingOrder="1"/>
    </xf>
    <xf numFmtId="164" fontId="32" fillId="9" borderId="0" xfId="1" applyNumberFormat="1" applyFont="1" applyFill="1" applyAlignment="1">
      <alignment horizontal="right" vertical="center" wrapText="1" readingOrder="1"/>
    </xf>
    <xf numFmtId="0" fontId="32" fillId="10" borderId="0" xfId="1" applyFont="1" applyFill="1" applyAlignment="1">
      <alignment horizontal="left" vertical="center" wrapText="1" readingOrder="1"/>
    </xf>
    <xf numFmtId="164" fontId="32" fillId="10" borderId="0" xfId="1" applyNumberFormat="1" applyFont="1" applyFill="1" applyAlignment="1">
      <alignment horizontal="right" vertical="center" wrapText="1" readingOrder="1"/>
    </xf>
    <xf numFmtId="0" fontId="33" fillId="11" borderId="0" xfId="1" applyFont="1" applyFill="1" applyAlignment="1">
      <alignment horizontal="left" vertical="center" wrapText="1" readingOrder="1"/>
    </xf>
    <xf numFmtId="164" fontId="33" fillId="11" borderId="0" xfId="1" applyNumberFormat="1" applyFont="1" applyFill="1" applyAlignment="1">
      <alignment horizontal="right" vertical="center" wrapText="1" readingOrder="1"/>
    </xf>
    <xf numFmtId="0" fontId="33" fillId="12" borderId="0" xfId="1" applyFont="1" applyFill="1" applyAlignment="1">
      <alignment horizontal="left" vertical="center" wrapText="1" readingOrder="1"/>
    </xf>
    <xf numFmtId="164" fontId="33" fillId="12" borderId="0" xfId="1" applyNumberFormat="1" applyFont="1" applyFill="1" applyAlignment="1">
      <alignment horizontal="right" vertical="center" wrapText="1" readingOrder="1"/>
    </xf>
    <xf numFmtId="0" fontId="33" fillId="13" borderId="0" xfId="1" applyFont="1" applyFill="1" applyAlignment="1">
      <alignment horizontal="left" vertical="center" wrapText="1" readingOrder="1"/>
    </xf>
    <xf numFmtId="164" fontId="33" fillId="13" borderId="0" xfId="1" applyNumberFormat="1" applyFont="1" applyFill="1" applyAlignment="1">
      <alignment horizontal="right" vertical="center" wrapText="1" readingOrder="1"/>
    </xf>
    <xf numFmtId="0" fontId="33" fillId="14" borderId="0" xfId="1" applyFont="1" applyFill="1" applyAlignment="1">
      <alignment horizontal="left" vertical="center" wrapText="1" readingOrder="1"/>
    </xf>
    <xf numFmtId="164" fontId="33" fillId="14" borderId="0" xfId="1" applyNumberFormat="1" applyFont="1" applyFill="1" applyAlignment="1">
      <alignment horizontal="right" vertical="center" wrapText="1" readingOrder="1"/>
    </xf>
    <xf numFmtId="165" fontId="30" fillId="0" borderId="0" xfId="0" applyNumberFormat="1" applyFont="1"/>
    <xf numFmtId="0" fontId="33" fillId="15" borderId="0" xfId="1" applyFont="1" applyFill="1" applyAlignment="1">
      <alignment horizontal="left" vertical="center" wrapText="1" readingOrder="1"/>
    </xf>
    <xf numFmtId="164" fontId="33" fillId="15" borderId="0" xfId="1" applyNumberFormat="1" applyFont="1" applyFill="1" applyAlignment="1">
      <alignment horizontal="right" vertical="center" wrapText="1" readingOrder="1"/>
    </xf>
    <xf numFmtId="0" fontId="31" fillId="16" borderId="0" xfId="1" applyFont="1" applyFill="1" applyAlignment="1">
      <alignment horizontal="left" vertical="center" wrapText="1" readingOrder="1"/>
    </xf>
    <xf numFmtId="164" fontId="31" fillId="16" borderId="0" xfId="1" applyNumberFormat="1" applyFont="1" applyFill="1" applyAlignment="1">
      <alignment horizontal="right" vertical="center" wrapText="1" readingOrder="1"/>
    </xf>
    <xf numFmtId="0" fontId="31" fillId="0" borderId="0" xfId="1" applyFont="1" applyAlignment="1">
      <alignment horizontal="left" vertical="center" wrapText="1" readingOrder="1"/>
    </xf>
    <xf numFmtId="164" fontId="31" fillId="0" borderId="0" xfId="1" applyNumberFormat="1" applyFont="1" applyAlignment="1">
      <alignment horizontal="right" vertical="center" wrapText="1" readingOrder="1"/>
    </xf>
    <xf numFmtId="0" fontId="35" fillId="0" borderId="0" xfId="0" applyFont="1"/>
    <xf numFmtId="0" fontId="2" fillId="0" borderId="0" xfId="0" applyFont="1" applyAlignment="1">
      <alignment horizontal="center" vertical="center" wrapText="1"/>
    </xf>
    <xf numFmtId="0" fontId="30" fillId="0" borderId="0" xfId="0" applyFont="1"/>
    <xf numFmtId="164" fontId="33" fillId="15" borderId="0" xfId="1" applyNumberFormat="1" applyFont="1" applyFill="1" applyAlignment="1">
      <alignment horizontal="right" vertical="center" wrapText="1" readingOrder="1"/>
    </xf>
    <xf numFmtId="164" fontId="31" fillId="0" borderId="0" xfId="1" applyNumberFormat="1" applyFont="1" applyAlignment="1">
      <alignment horizontal="right" vertical="center" wrapText="1" readingOrder="1"/>
    </xf>
    <xf numFmtId="164" fontId="33" fillId="12" borderId="0" xfId="1" applyNumberFormat="1" applyFont="1" applyFill="1" applyAlignment="1">
      <alignment horizontal="right" vertical="center" wrapText="1" readingOrder="1"/>
    </xf>
    <xf numFmtId="164" fontId="33" fillId="13" borderId="0" xfId="1" applyNumberFormat="1" applyFont="1" applyFill="1" applyAlignment="1">
      <alignment horizontal="right" vertical="center" wrapText="1" readingOrder="1"/>
    </xf>
    <xf numFmtId="164" fontId="33" fillId="14" borderId="0" xfId="1" applyNumberFormat="1" applyFont="1" applyFill="1" applyAlignment="1">
      <alignment horizontal="right" vertical="center" wrapText="1" readingOrder="1"/>
    </xf>
    <xf numFmtId="164" fontId="33" fillId="11" borderId="0" xfId="1" applyNumberFormat="1" applyFont="1" applyFill="1" applyAlignment="1">
      <alignment horizontal="right" vertical="center" wrapText="1" readingOrder="1"/>
    </xf>
    <xf numFmtId="164" fontId="32" fillId="9" borderId="0" xfId="1" applyNumberFormat="1" applyFont="1" applyFill="1" applyAlignment="1">
      <alignment horizontal="right" vertical="center" wrapText="1" readingOrder="1"/>
    </xf>
    <xf numFmtId="164" fontId="32" fillId="10" borderId="0" xfId="1" applyNumberFormat="1" applyFont="1" applyFill="1" applyAlignment="1">
      <alignment horizontal="right" vertical="center" wrapText="1" readingOrder="1"/>
    </xf>
    <xf numFmtId="164" fontId="32" fillId="8" borderId="0" xfId="1" applyNumberFormat="1" applyFont="1" applyFill="1" applyAlignment="1">
      <alignment horizontal="right" vertical="center" wrapText="1" readingOrder="1"/>
    </xf>
    <xf numFmtId="0" fontId="31" fillId="0" borderId="9" xfId="1" applyFont="1" applyBorder="1" applyAlignment="1">
      <alignment vertical="center" wrapText="1" readingOrder="1"/>
    </xf>
    <xf numFmtId="0" fontId="31" fillId="0" borderId="9" xfId="1" applyFont="1" applyBorder="1" applyAlignment="1">
      <alignment horizontal="right" vertical="center" wrapText="1" readingOrder="1"/>
    </xf>
    <xf numFmtId="0" fontId="36" fillId="0" borderId="0" xfId="0" applyFont="1" applyAlignment="1">
      <alignment horizontal="left"/>
    </xf>
    <xf numFmtId="4" fontId="36" fillId="0" borderId="0" xfId="0" applyNumberFormat="1" applyFont="1" applyAlignment="1">
      <alignment horizontal="right"/>
    </xf>
    <xf numFmtId="0" fontId="36" fillId="0" borderId="0" xfId="0" applyFont="1"/>
    <xf numFmtId="4" fontId="36" fillId="0" borderId="0" xfId="0" applyNumberFormat="1" applyFont="1"/>
    <xf numFmtId="0" fontId="31" fillId="17" borderId="0" xfId="1" applyFont="1" applyFill="1" applyAlignment="1">
      <alignment horizontal="left" vertical="center" wrapText="1" readingOrder="1"/>
    </xf>
    <xf numFmtId="0" fontId="31" fillId="17" borderId="0" xfId="1" applyFont="1" applyFill="1" applyAlignment="1">
      <alignment vertical="center" wrapText="1" readingOrder="1"/>
    </xf>
    <xf numFmtId="0" fontId="30" fillId="2" borderId="0" xfId="0" applyFont="1" applyFill="1"/>
    <xf numFmtId="164" fontId="31" fillId="17" borderId="0" xfId="1" applyNumberFormat="1" applyFont="1" applyFill="1" applyAlignment="1">
      <alignment horizontal="right" vertical="center" wrapText="1" readingOrder="1"/>
    </xf>
    <xf numFmtId="0" fontId="2" fillId="0" borderId="0" xfId="0" applyFont="1" applyAlignment="1">
      <alignment horizontal="center" vertical="center" wrapText="1"/>
    </xf>
    <xf numFmtId="0" fontId="33" fillId="15" borderId="0" xfId="1" applyFont="1" applyFill="1" applyAlignment="1">
      <alignment vertical="center" wrapText="1" readingOrder="1"/>
    </xf>
    <xf numFmtId="0" fontId="30" fillId="0" borderId="0" xfId="0" applyFont="1"/>
    <xf numFmtId="164" fontId="33" fillId="15" borderId="0" xfId="1" applyNumberFormat="1" applyFont="1" applyFill="1" applyAlignment="1">
      <alignment horizontal="right" vertical="center" wrapText="1" readingOrder="1"/>
    </xf>
    <xf numFmtId="0" fontId="31" fillId="0" borderId="0" xfId="1" applyFont="1" applyAlignment="1">
      <alignment vertical="center" wrapText="1" readingOrder="1"/>
    </xf>
    <xf numFmtId="164" fontId="31" fillId="0" borderId="0" xfId="1" applyNumberFormat="1" applyFont="1" applyAlignment="1">
      <alignment horizontal="right" vertical="center" wrapText="1" readingOrder="1"/>
    </xf>
    <xf numFmtId="164" fontId="33" fillId="12" borderId="0" xfId="1" applyNumberFormat="1" applyFont="1" applyFill="1" applyAlignment="1">
      <alignment horizontal="right" vertical="center" wrapText="1" readingOrder="1"/>
    </xf>
    <xf numFmtId="164" fontId="33" fillId="13" borderId="0" xfId="1" applyNumberFormat="1" applyFont="1" applyFill="1" applyAlignment="1">
      <alignment horizontal="right" vertical="center" wrapText="1" readingOrder="1"/>
    </xf>
    <xf numFmtId="0" fontId="33" fillId="14" borderId="0" xfId="1" applyFont="1" applyFill="1" applyAlignment="1">
      <alignment vertical="center" wrapText="1" readingOrder="1"/>
    </xf>
    <xf numFmtId="164" fontId="33" fillId="14" borderId="0" xfId="1" applyNumberFormat="1" applyFont="1" applyFill="1" applyAlignment="1">
      <alignment horizontal="right" vertical="center" wrapText="1" readingOrder="1"/>
    </xf>
    <xf numFmtId="164" fontId="33" fillId="11" borderId="0" xfId="1" applyNumberFormat="1" applyFont="1" applyFill="1" applyAlignment="1">
      <alignment horizontal="right" vertical="center" wrapText="1" readingOrder="1"/>
    </xf>
    <xf numFmtId="0" fontId="32" fillId="9" borderId="0" xfId="1" applyFont="1" applyFill="1" applyAlignment="1">
      <alignment vertical="center" wrapText="1" readingOrder="1"/>
    </xf>
    <xf numFmtId="164" fontId="32" fillId="9" borderId="0" xfId="1" applyNumberFormat="1" applyFont="1" applyFill="1" applyAlignment="1">
      <alignment horizontal="right" vertical="center" wrapText="1" readingOrder="1"/>
    </xf>
    <xf numFmtId="0" fontId="32" fillId="10" borderId="0" xfId="1" applyFont="1" applyFill="1" applyAlignment="1">
      <alignment vertical="center" wrapText="1" readingOrder="1"/>
    </xf>
    <xf numFmtId="164" fontId="32" fillId="10" borderId="0" xfId="1" applyNumberFormat="1" applyFont="1" applyFill="1" applyAlignment="1">
      <alignment horizontal="right" vertical="center" wrapText="1" readingOrder="1"/>
    </xf>
    <xf numFmtId="0" fontId="32" fillId="7" borderId="0" xfId="1" applyFont="1" applyFill="1" applyAlignment="1">
      <alignment vertical="center" wrapText="1" readingOrder="1"/>
    </xf>
    <xf numFmtId="0" fontId="32" fillId="8" borderId="0" xfId="1" applyFont="1" applyFill="1" applyAlignment="1">
      <alignment vertical="center" wrapText="1" readingOrder="1"/>
    </xf>
    <xf numFmtId="164" fontId="32" fillId="8" borderId="0" xfId="1" applyNumberFormat="1" applyFont="1" applyFill="1" applyAlignment="1">
      <alignment horizontal="right" vertical="center" wrapText="1" readingOrder="1"/>
    </xf>
    <xf numFmtId="0" fontId="31" fillId="0" borderId="9" xfId="1" applyFont="1" applyBorder="1" applyAlignment="1">
      <alignment vertical="center" wrapText="1" readingOrder="1"/>
    </xf>
    <xf numFmtId="0" fontId="31" fillId="0" borderId="9" xfId="1" applyFont="1" applyBorder="1" applyAlignment="1">
      <alignment horizontal="right" vertical="center" wrapText="1" readingOrder="1"/>
    </xf>
    <xf numFmtId="0" fontId="31" fillId="0" borderId="0" xfId="1" applyFont="1" applyAlignment="1">
      <alignment horizontal="left" vertical="center" wrapText="1" readingOrder="1"/>
    </xf>
    <xf numFmtId="0" fontId="30" fillId="0" borderId="0" xfId="0" applyFont="1"/>
    <xf numFmtId="164" fontId="33" fillId="14" borderId="0" xfId="1" applyNumberFormat="1" applyFont="1" applyFill="1" applyAlignment="1">
      <alignment horizontal="right" vertical="center" wrapText="1" readingOrder="1"/>
    </xf>
    <xf numFmtId="164" fontId="33" fillId="15" borderId="0" xfId="1" applyNumberFormat="1" applyFont="1" applyFill="1" applyAlignment="1">
      <alignment horizontal="right" vertical="center" wrapText="1" readingOrder="1"/>
    </xf>
    <xf numFmtId="0" fontId="31" fillId="0" borderId="0" xfId="1" applyFont="1" applyAlignment="1">
      <alignment vertical="center" wrapText="1" readingOrder="1"/>
    </xf>
    <xf numFmtId="164" fontId="31" fillId="0" borderId="0" xfId="1" applyNumberFormat="1" applyFont="1" applyAlignment="1">
      <alignment horizontal="right" vertical="center" wrapText="1" readingOrder="1"/>
    </xf>
    <xf numFmtId="0" fontId="31" fillId="0" borderId="0" xfId="1" applyFont="1" applyAlignment="1">
      <alignment horizontal="left" vertical="center" wrapText="1" readingOrder="1"/>
    </xf>
    <xf numFmtId="0" fontId="31" fillId="0" borderId="0" xfId="1" applyFont="1" applyAlignment="1">
      <alignment vertical="top" wrapText="1" readingOrder="1"/>
    </xf>
    <xf numFmtId="166" fontId="31" fillId="0" borderId="0" xfId="1" applyNumberFormat="1" applyFont="1" applyAlignment="1">
      <alignment vertical="top" wrapText="1" readingOrder="1"/>
    </xf>
    <xf numFmtId="167" fontId="31" fillId="0" borderId="0" xfId="1" applyNumberFormat="1" applyFont="1" applyAlignment="1">
      <alignment vertical="top" wrapText="1" readingOrder="1"/>
    </xf>
    <xf numFmtId="0" fontId="2" fillId="0" borderId="0" xfId="0" applyFont="1" applyAlignment="1">
      <alignment vertical="center"/>
    </xf>
    <xf numFmtId="0" fontId="37" fillId="0" borderId="0" xfId="1" applyFont="1" applyAlignment="1">
      <alignment vertical="top" wrapText="1" readingOrder="1"/>
    </xf>
    <xf numFmtId="0" fontId="13" fillId="0" borderId="0" xfId="1" applyFont="1" applyAlignment="1">
      <alignment vertical="top" wrapText="1" readingOrder="1"/>
    </xf>
    <xf numFmtId="0" fontId="36" fillId="0" borderId="0" xfId="0" applyFont="1" applyAlignment="1">
      <alignment horizontal="right"/>
    </xf>
    <xf numFmtId="0" fontId="30" fillId="0" borderId="0" xfId="0" applyFont="1"/>
    <xf numFmtId="164" fontId="33" fillId="15" borderId="0" xfId="1" applyNumberFormat="1" applyFont="1" applyFill="1" applyAlignment="1">
      <alignment horizontal="right" vertical="center" wrapText="1" readingOrder="1"/>
    </xf>
    <xf numFmtId="164" fontId="31" fillId="0" borderId="0" xfId="1" applyNumberFormat="1" applyFont="1" applyAlignment="1">
      <alignment horizontal="right" vertical="center" wrapText="1" readingOrder="1"/>
    </xf>
    <xf numFmtId="164" fontId="33" fillId="13" borderId="0" xfId="1" applyNumberFormat="1" applyFont="1" applyFill="1" applyAlignment="1">
      <alignment horizontal="right" vertical="center" wrapText="1" readingOrder="1"/>
    </xf>
    <xf numFmtId="164" fontId="33" fillId="14" borderId="0" xfId="1" applyNumberFormat="1" applyFont="1" applyFill="1" applyAlignment="1">
      <alignment horizontal="right" vertical="center" wrapText="1" readingOrder="1"/>
    </xf>
    <xf numFmtId="0" fontId="31" fillId="0" borderId="0" xfId="1" applyFont="1" applyAlignment="1">
      <alignment horizontal="left" vertical="center" wrapText="1" readingOrder="1"/>
    </xf>
    <xf numFmtId="0" fontId="30" fillId="0" borderId="0" xfId="0" applyFont="1"/>
    <xf numFmtId="164" fontId="33" fillId="12" borderId="0" xfId="1" applyNumberFormat="1" applyFont="1" applyFill="1" applyAlignment="1">
      <alignment horizontal="right" vertical="center" wrapText="1" readingOrder="1"/>
    </xf>
    <xf numFmtId="164" fontId="33" fillId="13" borderId="0" xfId="1" applyNumberFormat="1" applyFont="1" applyFill="1" applyAlignment="1">
      <alignment horizontal="right" vertical="center" wrapText="1" readingOrder="1"/>
    </xf>
    <xf numFmtId="164" fontId="33" fillId="14" borderId="0" xfId="1" applyNumberFormat="1" applyFont="1" applyFill="1" applyAlignment="1">
      <alignment horizontal="right" vertical="center" wrapText="1" readingOrder="1"/>
    </xf>
    <xf numFmtId="164" fontId="33" fillId="15" borderId="0" xfId="1" applyNumberFormat="1" applyFont="1" applyFill="1" applyAlignment="1">
      <alignment horizontal="right" vertical="center" wrapText="1" readingOrder="1"/>
    </xf>
    <xf numFmtId="164" fontId="31" fillId="0" borderId="0" xfId="1" applyNumberFormat="1" applyFont="1" applyAlignment="1">
      <alignment horizontal="right" vertical="center" wrapText="1" readingOrder="1"/>
    </xf>
    <xf numFmtId="0" fontId="31" fillId="0" borderId="0" xfId="1" applyFont="1" applyAlignment="1">
      <alignment horizontal="left" vertical="center" wrapText="1" readingOrder="1"/>
    </xf>
    <xf numFmtId="0" fontId="30" fillId="0" borderId="0" xfId="0" applyFont="1"/>
    <xf numFmtId="164" fontId="33" fillId="15" borderId="0" xfId="1" applyNumberFormat="1" applyFont="1" applyFill="1" applyAlignment="1">
      <alignment horizontal="right" vertical="center" wrapText="1" readingOrder="1"/>
    </xf>
    <xf numFmtId="164" fontId="31" fillId="16" borderId="0" xfId="1" applyNumberFormat="1" applyFont="1" applyFill="1" applyAlignment="1">
      <alignment horizontal="right" vertical="center" wrapText="1" readingOrder="1"/>
    </xf>
    <xf numFmtId="164" fontId="31" fillId="0" borderId="0" xfId="1" applyNumberFormat="1" applyFont="1" applyAlignment="1">
      <alignment horizontal="right" vertical="center" wrapText="1" readingOrder="1"/>
    </xf>
    <xf numFmtId="164" fontId="33" fillId="12" borderId="0" xfId="1" applyNumberFormat="1" applyFont="1" applyFill="1" applyAlignment="1">
      <alignment horizontal="right" vertical="center" wrapText="1" readingOrder="1"/>
    </xf>
    <xf numFmtId="164" fontId="33" fillId="13" borderId="0" xfId="1" applyNumberFormat="1" applyFont="1" applyFill="1" applyAlignment="1">
      <alignment horizontal="right" vertical="center" wrapText="1" readingOrder="1"/>
    </xf>
    <xf numFmtId="164" fontId="33" fillId="14" borderId="0" xfId="1" applyNumberFormat="1" applyFont="1" applyFill="1" applyAlignment="1">
      <alignment horizontal="right" vertical="center" wrapText="1" readingOrder="1"/>
    </xf>
    <xf numFmtId="164" fontId="33" fillId="11" borderId="0" xfId="1" applyNumberFormat="1" applyFont="1" applyFill="1" applyAlignment="1">
      <alignment horizontal="right" vertical="center" wrapText="1" readingOrder="1"/>
    </xf>
    <xf numFmtId="164" fontId="32" fillId="9" borderId="0" xfId="1" applyNumberFormat="1" applyFont="1" applyFill="1" applyAlignment="1">
      <alignment horizontal="right" vertical="center" wrapText="1" readingOrder="1"/>
    </xf>
    <xf numFmtId="164" fontId="32" fillId="8" borderId="0" xfId="1" applyNumberFormat="1" applyFont="1" applyFill="1" applyAlignment="1">
      <alignment horizontal="right" vertical="center" wrapText="1" readingOrder="1"/>
    </xf>
    <xf numFmtId="0" fontId="31" fillId="0" borderId="9" xfId="1" applyFont="1" applyBorder="1" applyAlignment="1">
      <alignment horizontal="right" vertical="center" wrapText="1" readingOrder="1"/>
    </xf>
    <xf numFmtId="0" fontId="31" fillId="0" borderId="0" xfId="1" applyFont="1" applyAlignment="1">
      <alignment horizontal="left" vertical="center" wrapText="1" readingOrder="1"/>
    </xf>
    <xf numFmtId="164" fontId="32" fillId="7" borderId="0" xfId="1" applyNumberFormat="1" applyFont="1" applyFill="1" applyAlignment="1">
      <alignment horizontal="right" vertical="center" wrapText="1" readingOrder="1"/>
    </xf>
    <xf numFmtId="164" fontId="39" fillId="2" borderId="0" xfId="1" applyNumberFormat="1" applyFont="1" applyFill="1" applyAlignment="1">
      <alignment horizontal="right" vertical="center" wrapText="1" readingOrder="1"/>
    </xf>
    <xf numFmtId="0" fontId="40" fillId="0" borderId="0" xfId="0" applyFont="1"/>
    <xf numFmtId="0" fontId="30" fillId="0" borderId="0" xfId="0" applyFont="1"/>
    <xf numFmtId="164" fontId="32" fillId="8" borderId="0" xfId="1" applyNumberFormat="1" applyFont="1" applyFill="1" applyAlignment="1">
      <alignment horizontal="right" vertical="center" wrapText="1" readingOrder="1"/>
    </xf>
    <xf numFmtId="164" fontId="33" fillId="14" borderId="0" xfId="1" applyNumberFormat="1" applyFont="1" applyFill="1" applyAlignment="1">
      <alignment horizontal="right" vertical="center" wrapText="1" readingOrder="1"/>
    </xf>
    <xf numFmtId="164" fontId="32" fillId="9" borderId="0" xfId="1" applyNumberFormat="1" applyFont="1" applyFill="1" applyAlignment="1">
      <alignment horizontal="right" vertical="center" wrapText="1" readingOrder="1"/>
    </xf>
    <xf numFmtId="164" fontId="32" fillId="10" borderId="0" xfId="1" applyNumberFormat="1" applyFont="1" applyFill="1" applyAlignment="1">
      <alignment horizontal="right" vertical="center" wrapText="1" readingOrder="1"/>
    </xf>
    <xf numFmtId="0" fontId="33" fillId="15" borderId="0" xfId="1" applyFont="1" applyFill="1" applyAlignment="1">
      <alignment vertical="center" wrapText="1" readingOrder="1"/>
    </xf>
    <xf numFmtId="164" fontId="33" fillId="15" borderId="0" xfId="1" applyNumberFormat="1" applyFont="1" applyFill="1" applyAlignment="1">
      <alignment horizontal="right" vertical="center" wrapText="1" readingOrder="1"/>
    </xf>
    <xf numFmtId="0" fontId="31" fillId="0" borderId="0" xfId="1" applyFont="1" applyAlignment="1">
      <alignment vertical="center" wrapText="1" readingOrder="1"/>
    </xf>
    <xf numFmtId="164" fontId="31" fillId="0" borderId="0" xfId="1" applyNumberFormat="1" applyFont="1" applyAlignment="1">
      <alignment horizontal="right" vertical="center" wrapText="1" readingOrder="1"/>
    </xf>
    <xf numFmtId="0" fontId="31" fillId="0" borderId="0" xfId="1" applyFont="1" applyAlignment="1">
      <alignment horizontal="left" vertical="center" wrapText="1" readingOrder="1"/>
    </xf>
    <xf numFmtId="164" fontId="32" fillId="7" borderId="0" xfId="1" applyNumberFormat="1" applyFont="1" applyFill="1" applyAlignment="1">
      <alignment horizontal="right" vertical="center" wrapText="1" readingOrder="1"/>
    </xf>
    <xf numFmtId="164" fontId="31" fillId="2" borderId="0" xfId="1" applyNumberFormat="1" applyFont="1" applyFill="1" applyAlignment="1">
      <alignment horizontal="right" vertical="center" wrapText="1" readingOrder="1"/>
    </xf>
    <xf numFmtId="3" fontId="41" fillId="2" borderId="5" xfId="0" applyNumberFormat="1" applyFont="1" applyFill="1" applyBorder="1" applyAlignment="1">
      <alignment horizontal="right"/>
    </xf>
    <xf numFmtId="164" fontId="30" fillId="0" borderId="0" xfId="0" applyNumberFormat="1" applyFont="1"/>
    <xf numFmtId="3" fontId="0" fillId="0" borderId="0" xfId="0" applyNumberFormat="1"/>
    <xf numFmtId="3" fontId="19" fillId="2" borderId="0" xfId="0" applyNumberFormat="1" applyFont="1" applyFill="1" applyBorder="1" applyAlignment="1">
      <alignment horizontal="right"/>
    </xf>
    <xf numFmtId="0" fontId="31" fillId="0" borderId="0" xfId="1" applyFont="1" applyAlignment="1">
      <alignment vertical="top" readingOrder="1"/>
    </xf>
    <xf numFmtId="0" fontId="0" fillId="0" borderId="0" xfId="0" applyFill="1"/>
    <xf numFmtId="0" fontId="7" fillId="0" borderId="0" xfId="0" applyFont="1" applyFill="1"/>
    <xf numFmtId="0" fontId="21" fillId="0" borderId="0" xfId="0" applyFont="1" applyFill="1"/>
    <xf numFmtId="0" fontId="0" fillId="0" borderId="0" xfId="0" applyBorder="1"/>
    <xf numFmtId="0" fontId="7" fillId="0" borderId="0" xfId="0" applyFont="1" applyBorder="1"/>
    <xf numFmtId="0" fontId="2" fillId="0" borderId="0" xfId="0" applyFont="1" applyAlignment="1">
      <alignment horizontal="center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/>
    </xf>
    <xf numFmtId="0" fontId="9" fillId="0" borderId="3" xfId="0" quotePrefix="1" applyFont="1" applyBorder="1" applyAlignment="1">
      <alignment horizontal="left" vertic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8" fillId="0" borderId="3" xfId="0" quotePrefix="1" applyFont="1" applyBorder="1" applyAlignment="1">
      <alignment horizontal="center" wrapText="1"/>
    </xf>
    <xf numFmtId="0" fontId="8" fillId="0" borderId="4" xfId="0" quotePrefix="1" applyFont="1" applyBorder="1" applyAlignment="1">
      <alignment horizontal="center" wrapText="1"/>
    </xf>
    <xf numFmtId="0" fontId="8" fillId="0" borderId="5" xfId="0" quotePrefix="1" applyFont="1" applyBorder="1" applyAlignment="1">
      <alignment horizont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9" fillId="0" borderId="3" xfId="0" quotePrefix="1" applyFont="1" applyBorder="1" applyAlignment="1">
      <alignment horizontal="left" vertical="center" wrapText="1"/>
    </xf>
    <xf numFmtId="0" fontId="9" fillId="3" borderId="3" xfId="0" quotePrefix="1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2" fillId="0" borderId="3" xfId="0" quotePrefix="1" applyFont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center" vertical="center" wrapText="1"/>
    </xf>
    <xf numFmtId="0" fontId="12" fillId="0" borderId="5" xfId="0" quotePrefix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wrapText="1"/>
    </xf>
    <xf numFmtId="0" fontId="32" fillId="7" borderId="0" xfId="1" applyFont="1" applyFill="1" applyAlignment="1">
      <alignment vertical="center" wrapText="1" readingOrder="1"/>
    </xf>
    <xf numFmtId="0" fontId="30" fillId="0" borderId="0" xfId="0" applyFont="1"/>
    <xf numFmtId="0" fontId="32" fillId="8" borderId="0" xfId="1" applyFont="1" applyFill="1" applyAlignment="1">
      <alignment vertical="center" wrapText="1" readingOrder="1"/>
    </xf>
    <xf numFmtId="0" fontId="34" fillId="0" borderId="0" xfId="0" applyFont="1" applyAlignment="1">
      <alignment horizontal="center"/>
    </xf>
    <xf numFmtId="0" fontId="35" fillId="0" borderId="11" xfId="0" applyFont="1" applyBorder="1" applyAlignment="1">
      <alignment horizontal="left"/>
    </xf>
    <xf numFmtId="0" fontId="33" fillId="12" borderId="0" xfId="1" applyFont="1" applyFill="1" applyAlignment="1">
      <alignment vertical="center" wrapText="1" readingOrder="1"/>
    </xf>
    <xf numFmtId="0" fontId="33" fillId="13" borderId="0" xfId="1" applyFont="1" applyFill="1" applyAlignment="1">
      <alignment vertical="center" wrapText="1" readingOrder="1"/>
    </xf>
    <xf numFmtId="0" fontId="29" fillId="0" borderId="0" xfId="1" applyFont="1" applyAlignment="1">
      <alignment vertical="top" wrapText="1" readingOrder="1"/>
    </xf>
    <xf numFmtId="0" fontId="31" fillId="0" borderId="9" xfId="1" applyFont="1" applyBorder="1" applyAlignment="1">
      <alignment vertical="center" wrapText="1" readingOrder="1"/>
    </xf>
    <xf numFmtId="0" fontId="30" fillId="0" borderId="9" xfId="1" applyFont="1" applyBorder="1" applyAlignment="1">
      <alignment vertical="top" wrapText="1"/>
    </xf>
    <xf numFmtId="0" fontId="33" fillId="15" borderId="0" xfId="1" applyFont="1" applyFill="1" applyAlignment="1">
      <alignment vertical="center" wrapText="1" readingOrder="1"/>
    </xf>
    <xf numFmtId="0" fontId="31" fillId="16" borderId="0" xfId="1" applyFont="1" applyFill="1" applyAlignment="1">
      <alignment vertical="center" wrapText="1" readingOrder="1"/>
    </xf>
    <xf numFmtId="0" fontId="30" fillId="16" borderId="0" xfId="0" applyFont="1" applyFill="1"/>
    <xf numFmtId="0" fontId="31" fillId="0" borderId="0" xfId="1" applyFont="1" applyAlignment="1">
      <alignment vertical="center" wrapText="1" readingOrder="1"/>
    </xf>
    <xf numFmtId="0" fontId="33" fillId="14" borderId="0" xfId="1" applyFont="1" applyFill="1" applyAlignment="1">
      <alignment vertical="center" wrapText="1" readingOrder="1"/>
    </xf>
    <xf numFmtId="0" fontId="32" fillId="9" borderId="0" xfId="1" applyFont="1" applyFill="1" applyAlignment="1">
      <alignment vertical="center" wrapText="1" readingOrder="1"/>
    </xf>
    <xf numFmtId="0" fontId="32" fillId="10" borderId="0" xfId="1" applyFont="1" applyFill="1" applyAlignment="1">
      <alignment vertical="center" wrapText="1" readingOrder="1"/>
    </xf>
    <xf numFmtId="0" fontId="33" fillId="11" borderId="0" xfId="1" applyFont="1" applyFill="1" applyAlignment="1">
      <alignment vertical="center" wrapText="1" readingOrder="1"/>
    </xf>
    <xf numFmtId="0" fontId="31" fillId="0" borderId="0" xfId="1" applyFont="1" applyAlignment="1">
      <alignment horizontal="left" vertical="center" wrapText="1" readingOrder="1"/>
    </xf>
    <xf numFmtId="0" fontId="32" fillId="7" borderId="10" xfId="1" applyFont="1" applyFill="1" applyBorder="1" applyAlignment="1">
      <alignment vertical="center" wrapText="1" readingOrder="1"/>
    </xf>
    <xf numFmtId="0" fontId="36" fillId="0" borderId="0" xfId="0" applyFont="1" applyAlignment="1">
      <alignment horizontal="left"/>
    </xf>
    <xf numFmtId="0" fontId="31" fillId="0" borderId="0" xfId="1" applyFont="1" applyAlignment="1">
      <alignment horizontal="left" vertical="center" readingOrder="1"/>
    </xf>
    <xf numFmtId="164" fontId="33" fillId="15" borderId="0" xfId="1" applyNumberFormat="1" applyFont="1" applyFill="1" applyAlignment="1">
      <alignment horizontal="right" vertical="center" wrapText="1" readingOrder="1"/>
    </xf>
    <xf numFmtId="164" fontId="31" fillId="0" borderId="0" xfId="1" applyNumberFormat="1" applyFont="1" applyAlignment="1">
      <alignment horizontal="right" vertical="center" wrapText="1" readingOrder="1"/>
    </xf>
    <xf numFmtId="164" fontId="32" fillId="10" borderId="0" xfId="1" applyNumberFormat="1" applyFont="1" applyFill="1" applyAlignment="1">
      <alignment horizontal="right" vertical="center" wrapText="1" readingOrder="1"/>
    </xf>
    <xf numFmtId="164" fontId="33" fillId="14" borderId="0" xfId="1" applyNumberFormat="1" applyFont="1" applyFill="1" applyAlignment="1">
      <alignment horizontal="right" vertical="center" wrapText="1" readingOrder="1"/>
    </xf>
    <xf numFmtId="164" fontId="32" fillId="9" borderId="0" xfId="1" applyNumberFormat="1" applyFont="1" applyFill="1" applyAlignment="1">
      <alignment horizontal="right" vertical="center" wrapText="1" readingOrder="1"/>
    </xf>
    <xf numFmtId="0" fontId="38" fillId="0" borderId="0" xfId="0" applyFont="1" applyAlignment="1">
      <alignment horizontal="center"/>
    </xf>
    <xf numFmtId="0" fontId="31" fillId="0" borderId="9" xfId="1" applyFont="1" applyBorder="1" applyAlignment="1">
      <alignment horizontal="right" vertical="center" wrapText="1" readingOrder="1"/>
    </xf>
    <xf numFmtId="164" fontId="32" fillId="7" borderId="0" xfId="1" applyNumberFormat="1" applyFont="1" applyFill="1" applyAlignment="1">
      <alignment horizontal="right" vertical="center" wrapText="1" readingOrder="1"/>
    </xf>
    <xf numFmtId="164" fontId="32" fillId="8" borderId="0" xfId="1" applyNumberFormat="1" applyFont="1" applyFill="1" applyAlignment="1">
      <alignment horizontal="right" vertical="center" wrapText="1" readingOrder="1"/>
    </xf>
  </cellXfs>
  <cellStyles count="2">
    <cellStyle name="Normal" xfId="1" xr:uid="{7F7E6775-1374-44EC-9415-DE18DDE66D56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99CD5-5C42-4D92-A1BC-2239D395AA05}">
  <sheetPr>
    <pageSetUpPr fitToPage="1"/>
  </sheetPr>
  <dimension ref="A1:J43"/>
  <sheetViews>
    <sheetView workbookViewId="0">
      <selection activeCell="L30" sqref="L30"/>
    </sheetView>
  </sheetViews>
  <sheetFormatPr defaultRowHeight="15" x14ac:dyDescent="0.25"/>
  <cols>
    <col min="5" max="5" width="22.42578125" customWidth="1"/>
    <col min="6" max="6" width="17.140625" style="37" customWidth="1"/>
    <col min="7" max="7" width="20.28515625" customWidth="1"/>
    <col min="8" max="8" width="20.5703125" customWidth="1"/>
    <col min="9" max="9" width="19.7109375" customWidth="1"/>
    <col min="10" max="10" width="25.140625" customWidth="1"/>
  </cols>
  <sheetData>
    <row r="1" spans="1:10" ht="15.75" x14ac:dyDescent="0.25">
      <c r="A1" s="284" t="s">
        <v>424</v>
      </c>
      <c r="B1" s="284"/>
      <c r="C1" s="284"/>
      <c r="D1" s="284"/>
      <c r="E1" s="284"/>
      <c r="F1" s="284"/>
      <c r="G1" s="284"/>
      <c r="H1" s="284"/>
      <c r="I1" s="284"/>
      <c r="J1" s="284"/>
    </row>
    <row r="2" spans="1:10" ht="18" x14ac:dyDescent="0.25">
      <c r="A2" s="1"/>
      <c r="B2" s="1"/>
      <c r="C2" s="1"/>
      <c r="D2" s="1"/>
      <c r="E2" s="1"/>
      <c r="F2" s="2"/>
      <c r="G2" s="1"/>
      <c r="H2" s="1"/>
    </row>
    <row r="3" spans="1:10" ht="15.75" x14ac:dyDescent="0.25">
      <c r="A3" s="284" t="s">
        <v>0</v>
      </c>
      <c r="B3" s="284"/>
      <c r="C3" s="284"/>
      <c r="D3" s="284"/>
      <c r="E3" s="284"/>
      <c r="F3" s="284"/>
      <c r="G3" s="284"/>
      <c r="H3" s="284"/>
      <c r="I3" s="284"/>
      <c r="J3" s="284"/>
    </row>
    <row r="4" spans="1:10" ht="18" x14ac:dyDescent="0.25">
      <c r="A4" s="1"/>
      <c r="B4" s="1"/>
      <c r="C4" s="1"/>
      <c r="D4" s="1"/>
      <c r="E4" s="1"/>
      <c r="F4" s="2"/>
      <c r="G4" s="3"/>
      <c r="H4" s="3"/>
    </row>
    <row r="5" spans="1:10" ht="15.75" customHeight="1" x14ac:dyDescent="0.25">
      <c r="A5" s="284" t="s">
        <v>1</v>
      </c>
      <c r="B5" s="284"/>
      <c r="C5" s="284"/>
      <c r="D5" s="284"/>
      <c r="E5" s="284"/>
      <c r="F5" s="284"/>
      <c r="G5" s="284"/>
      <c r="H5" s="284"/>
      <c r="I5" s="284"/>
    </row>
    <row r="6" spans="1:10" ht="18" x14ac:dyDescent="0.25">
      <c r="A6" s="4"/>
      <c r="B6" s="5"/>
      <c r="C6" s="5"/>
      <c r="D6" s="5"/>
      <c r="E6" s="1"/>
      <c r="F6" s="6"/>
      <c r="G6" s="7"/>
      <c r="H6" s="8" t="s">
        <v>2</v>
      </c>
    </row>
    <row r="7" spans="1:10" ht="25.5" x14ac:dyDescent="0.25">
      <c r="A7" s="292" t="s">
        <v>20</v>
      </c>
      <c r="B7" s="293"/>
      <c r="C7" s="293"/>
      <c r="D7" s="293"/>
      <c r="E7" s="294"/>
      <c r="F7" s="9" t="s">
        <v>390</v>
      </c>
      <c r="G7" s="10" t="s">
        <v>391</v>
      </c>
      <c r="H7" s="11" t="s">
        <v>392</v>
      </c>
      <c r="I7" s="11" t="s">
        <v>3</v>
      </c>
      <c r="J7" s="11" t="s">
        <v>393</v>
      </c>
    </row>
    <row r="8" spans="1:10" ht="15" customHeight="1" x14ac:dyDescent="0.25">
      <c r="A8" s="295">
        <v>1</v>
      </c>
      <c r="B8" s="296"/>
      <c r="C8" s="296"/>
      <c r="D8" s="296"/>
      <c r="E8" s="297"/>
      <c r="F8" s="16" t="s">
        <v>4</v>
      </c>
      <c r="G8" s="11" t="s">
        <v>4</v>
      </c>
      <c r="H8" s="11" t="s">
        <v>4</v>
      </c>
      <c r="I8" s="11" t="s">
        <v>4</v>
      </c>
      <c r="J8" s="11" t="s">
        <v>4</v>
      </c>
    </row>
    <row r="9" spans="1:10" ht="15" customHeight="1" x14ac:dyDescent="0.25">
      <c r="A9" s="285" t="s">
        <v>5</v>
      </c>
      <c r="B9" s="286"/>
      <c r="C9" s="286"/>
      <c r="D9" s="286"/>
      <c r="E9" s="287"/>
      <c r="F9" s="17">
        <f>SUM(F10:F11)</f>
        <v>1017996.08</v>
      </c>
      <c r="G9" s="18">
        <f>SUM(G10:G11)</f>
        <v>1297010</v>
      </c>
      <c r="H9" s="18">
        <f>SUM(H10:H11)</f>
        <v>1450365</v>
      </c>
      <c r="I9" s="18">
        <f>SUM(I10:I11)</f>
        <v>1418084</v>
      </c>
      <c r="J9" s="18">
        <f>SUM(J10:J11)</f>
        <v>1389296</v>
      </c>
    </row>
    <row r="10" spans="1:10" x14ac:dyDescent="0.25">
      <c r="A10" s="288" t="s">
        <v>12</v>
      </c>
      <c r="B10" s="289"/>
      <c r="C10" s="289"/>
      <c r="D10" s="289"/>
      <c r="E10" s="290"/>
      <c r="F10" s="19">
        <v>1017996.08</v>
      </c>
      <c r="G10" s="20">
        <v>1297010</v>
      </c>
      <c r="H10" s="21">
        <v>1450365</v>
      </c>
      <c r="I10" s="20">
        <v>1418084</v>
      </c>
      <c r="J10" s="20">
        <v>1389296</v>
      </c>
    </row>
    <row r="11" spans="1:10" x14ac:dyDescent="0.25">
      <c r="A11" s="291" t="s">
        <v>11</v>
      </c>
      <c r="B11" s="290"/>
      <c r="C11" s="290"/>
      <c r="D11" s="290"/>
      <c r="E11" s="290"/>
      <c r="F11" s="19">
        <v>0</v>
      </c>
      <c r="G11" s="20">
        <v>0</v>
      </c>
      <c r="H11" s="20">
        <v>0</v>
      </c>
      <c r="I11" s="20"/>
      <c r="J11" s="20"/>
    </row>
    <row r="12" spans="1:10" ht="15" customHeight="1" x14ac:dyDescent="0.25">
      <c r="A12" s="22" t="s">
        <v>6</v>
      </c>
      <c r="B12" s="23"/>
      <c r="C12" s="23"/>
      <c r="D12" s="23"/>
      <c r="E12" s="23"/>
      <c r="F12" s="17">
        <f>SUM(F13:F14)</f>
        <v>1021706.15</v>
      </c>
      <c r="G12" s="18">
        <f>SUM(G13:G14)</f>
        <v>1317010</v>
      </c>
      <c r="H12" s="18">
        <f>SUM(H13:H14)</f>
        <v>1470365</v>
      </c>
      <c r="I12" s="18">
        <f>SUM(I13:I14)</f>
        <v>1418084</v>
      </c>
      <c r="J12" s="18">
        <f>SUM(J13:J14)</f>
        <v>1389296</v>
      </c>
    </row>
    <row r="13" spans="1:10" x14ac:dyDescent="0.25">
      <c r="A13" s="301" t="s">
        <v>13</v>
      </c>
      <c r="B13" s="289"/>
      <c r="C13" s="289"/>
      <c r="D13" s="289"/>
      <c r="E13" s="289"/>
      <c r="F13" s="19">
        <v>998026.65</v>
      </c>
      <c r="G13" s="20">
        <v>1303010</v>
      </c>
      <c r="H13" s="20">
        <v>1436749</v>
      </c>
      <c r="I13" s="20">
        <v>1383684</v>
      </c>
      <c r="J13" s="20">
        <v>1388596</v>
      </c>
    </row>
    <row r="14" spans="1:10" ht="15" customHeight="1" x14ac:dyDescent="0.25">
      <c r="A14" s="291" t="s">
        <v>14</v>
      </c>
      <c r="B14" s="290"/>
      <c r="C14" s="290"/>
      <c r="D14" s="290"/>
      <c r="E14" s="290"/>
      <c r="F14" s="19">
        <v>23679.5</v>
      </c>
      <c r="G14" s="20">
        <v>14000</v>
      </c>
      <c r="H14" s="20">
        <v>33616</v>
      </c>
      <c r="I14" s="20">
        <v>34400</v>
      </c>
      <c r="J14" s="20">
        <v>700</v>
      </c>
    </row>
    <row r="15" spans="1:10" x14ac:dyDescent="0.25">
      <c r="A15" s="302" t="s">
        <v>7</v>
      </c>
      <c r="B15" s="286"/>
      <c r="C15" s="286"/>
      <c r="D15" s="286"/>
      <c r="E15" s="286"/>
      <c r="F15" s="17">
        <f>SUM(F9-F12)</f>
        <v>-3710.0700000000652</v>
      </c>
      <c r="G15" s="18">
        <f>SUM(G9-G12)</f>
        <v>-20000</v>
      </c>
      <c r="H15" s="18">
        <f>SUM(H9-H12)</f>
        <v>-20000</v>
      </c>
      <c r="I15" s="18">
        <f>SUM(I9-I12)</f>
        <v>0</v>
      </c>
      <c r="J15" s="18">
        <f>SUM(J9-J12)</f>
        <v>0</v>
      </c>
    </row>
    <row r="16" spans="1:10" x14ac:dyDescent="0.25">
      <c r="A16" s="24"/>
      <c r="B16" s="25"/>
      <c r="C16" s="25"/>
      <c r="D16" s="25"/>
      <c r="E16" s="25"/>
      <c r="F16" s="26"/>
      <c r="G16" s="27"/>
      <c r="H16" s="27"/>
      <c r="I16" s="27"/>
      <c r="J16" s="27"/>
    </row>
    <row r="17" spans="1:10" x14ac:dyDescent="0.25">
      <c r="A17" s="24"/>
      <c r="B17" s="25"/>
      <c r="C17" s="25"/>
      <c r="D17" s="25"/>
      <c r="E17" s="25"/>
      <c r="F17" s="26"/>
      <c r="G17" s="27"/>
      <c r="H17" s="27"/>
      <c r="I17" s="27"/>
      <c r="J17" s="27"/>
    </row>
    <row r="18" spans="1:10" ht="15.75" customHeight="1" x14ac:dyDescent="0.25">
      <c r="A18" s="305" t="s">
        <v>8</v>
      </c>
      <c r="B18" s="305"/>
      <c r="C18" s="305"/>
      <c r="D18" s="305"/>
      <c r="E18" s="305"/>
      <c r="F18" s="305"/>
      <c r="G18" s="305"/>
      <c r="H18" s="305"/>
      <c r="I18" s="305"/>
      <c r="J18" s="305"/>
    </row>
    <row r="19" spans="1:10" ht="18" x14ac:dyDescent="0.25">
      <c r="A19" s="1"/>
      <c r="B19" s="28"/>
      <c r="C19" s="28"/>
      <c r="D19" s="28"/>
      <c r="E19" s="28"/>
      <c r="F19" s="29"/>
      <c r="G19" s="30"/>
      <c r="H19" s="30"/>
    </row>
    <row r="20" spans="1:10" ht="25.5" x14ac:dyDescent="0.25">
      <c r="A20" s="1"/>
      <c r="B20" s="28"/>
      <c r="C20" s="28"/>
      <c r="D20" s="28"/>
      <c r="E20" s="28"/>
      <c r="F20" s="9" t="s">
        <v>390</v>
      </c>
      <c r="G20" s="10" t="s">
        <v>391</v>
      </c>
      <c r="H20" s="11" t="s">
        <v>392</v>
      </c>
      <c r="I20" s="11" t="s">
        <v>3</v>
      </c>
      <c r="J20" s="11" t="s">
        <v>393</v>
      </c>
    </row>
    <row r="21" spans="1:10" ht="15.75" customHeight="1" x14ac:dyDescent="0.25">
      <c r="A21" s="12"/>
      <c r="B21" s="13"/>
      <c r="C21" s="13"/>
      <c r="D21" s="14"/>
      <c r="E21" s="15"/>
      <c r="F21" s="16" t="s">
        <v>4</v>
      </c>
      <c r="G21" s="11" t="s">
        <v>4</v>
      </c>
      <c r="H21" s="11" t="s">
        <v>4</v>
      </c>
      <c r="I21" s="11" t="s">
        <v>4</v>
      </c>
      <c r="J21" s="11" t="s">
        <v>4</v>
      </c>
    </row>
    <row r="22" spans="1:10" ht="15" customHeight="1" x14ac:dyDescent="0.25">
      <c r="A22" s="288" t="s">
        <v>15</v>
      </c>
      <c r="B22" s="303"/>
      <c r="C22" s="303"/>
      <c r="D22" s="303"/>
      <c r="E22" s="304"/>
      <c r="F22" s="19">
        <v>0</v>
      </c>
      <c r="G22" s="20">
        <v>0</v>
      </c>
      <c r="H22" s="20">
        <v>0</v>
      </c>
      <c r="I22" s="20">
        <v>0</v>
      </c>
      <c r="J22" s="20">
        <v>0</v>
      </c>
    </row>
    <row r="23" spans="1:10" ht="15" customHeight="1" x14ac:dyDescent="0.25">
      <c r="A23" s="288" t="s">
        <v>16</v>
      </c>
      <c r="B23" s="289"/>
      <c r="C23" s="289"/>
      <c r="D23" s="289"/>
      <c r="E23" s="289"/>
      <c r="F23" s="19">
        <v>0</v>
      </c>
      <c r="G23" s="20">
        <v>0</v>
      </c>
      <c r="H23" s="20">
        <v>0</v>
      </c>
      <c r="I23" s="20">
        <v>0</v>
      </c>
      <c r="J23" s="20">
        <v>0</v>
      </c>
    </row>
    <row r="24" spans="1:10" x14ac:dyDescent="0.25">
      <c r="A24" s="302" t="s">
        <v>9</v>
      </c>
      <c r="B24" s="286"/>
      <c r="C24" s="286"/>
      <c r="D24" s="286"/>
      <c r="E24" s="286"/>
      <c r="F24" s="17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ht="18" x14ac:dyDescent="0.25">
      <c r="A25" s="31"/>
      <c r="B25" s="28"/>
      <c r="C25" s="28"/>
      <c r="D25" s="28"/>
      <c r="E25" s="28"/>
      <c r="F25" s="29"/>
      <c r="G25" s="28"/>
      <c r="H25" s="30"/>
      <c r="I25" s="30"/>
      <c r="J25" s="30"/>
    </row>
    <row r="26" spans="1:10" ht="18" x14ac:dyDescent="0.25">
      <c r="A26" s="31"/>
      <c r="B26" s="28"/>
      <c r="C26" s="28"/>
      <c r="D26" s="28"/>
      <c r="E26" s="28"/>
      <c r="F26" s="29"/>
      <c r="G26" s="28"/>
      <c r="H26" s="30"/>
      <c r="I26" s="30"/>
      <c r="J26" s="30"/>
    </row>
    <row r="27" spans="1:10" ht="15.75" customHeight="1" x14ac:dyDescent="0.25">
      <c r="A27" s="284" t="s">
        <v>10</v>
      </c>
      <c r="B27" s="284"/>
      <c r="C27" s="284"/>
      <c r="D27" s="284"/>
      <c r="E27" s="284"/>
      <c r="F27" s="284"/>
      <c r="G27" s="284"/>
      <c r="H27" s="284"/>
      <c r="I27" s="284"/>
      <c r="J27" s="284"/>
    </row>
    <row r="28" spans="1:10" ht="15.75" x14ac:dyDescent="0.25">
      <c r="A28" s="32"/>
      <c r="B28" s="33"/>
      <c r="C28" s="33"/>
      <c r="D28" s="33"/>
      <c r="E28" s="33"/>
      <c r="F28" s="34"/>
      <c r="G28" s="33"/>
      <c r="H28" s="33"/>
      <c r="I28" s="33"/>
      <c r="J28" s="33"/>
    </row>
    <row r="29" spans="1:10" ht="25.5" x14ac:dyDescent="0.25">
      <c r="A29" s="306" t="s">
        <v>22</v>
      </c>
      <c r="B29" s="307"/>
      <c r="C29" s="307"/>
      <c r="D29" s="307"/>
      <c r="E29" s="308"/>
      <c r="F29" s="35"/>
      <c r="G29" s="36"/>
      <c r="H29" s="11" t="s">
        <v>392</v>
      </c>
      <c r="I29" s="11" t="s">
        <v>3</v>
      </c>
      <c r="J29" s="11" t="s">
        <v>393</v>
      </c>
    </row>
    <row r="30" spans="1:10" ht="30" customHeight="1" x14ac:dyDescent="0.25">
      <c r="A30" s="306">
        <v>1</v>
      </c>
      <c r="B30" s="307"/>
      <c r="C30" s="307"/>
      <c r="D30" s="307"/>
      <c r="E30" s="308"/>
      <c r="F30" s="16" t="s">
        <v>4</v>
      </c>
      <c r="G30" s="11" t="s">
        <v>4</v>
      </c>
      <c r="H30" s="11" t="s">
        <v>4</v>
      </c>
      <c r="I30" s="11" t="s">
        <v>4</v>
      </c>
      <c r="J30" s="11" t="s">
        <v>4</v>
      </c>
    </row>
    <row r="31" spans="1:10" ht="23.45" customHeight="1" x14ac:dyDescent="0.25">
      <c r="A31" s="298" t="s">
        <v>17</v>
      </c>
      <c r="B31" s="299"/>
      <c r="C31" s="299"/>
      <c r="D31" s="299"/>
      <c r="E31" s="300"/>
      <c r="F31" s="38">
        <v>48725.279999999999</v>
      </c>
      <c r="G31" s="39">
        <v>45016</v>
      </c>
      <c r="H31" s="39">
        <v>20000</v>
      </c>
      <c r="I31" s="39"/>
      <c r="J31" s="40"/>
    </row>
    <row r="32" spans="1:10" ht="24" customHeight="1" x14ac:dyDescent="0.25">
      <c r="A32" s="298" t="s">
        <v>18</v>
      </c>
      <c r="B32" s="299"/>
      <c r="C32" s="299"/>
      <c r="D32" s="299"/>
      <c r="E32" s="300"/>
      <c r="F32" s="38">
        <v>45015.21</v>
      </c>
      <c r="G32" s="39">
        <v>20000</v>
      </c>
      <c r="H32" s="39"/>
      <c r="I32" s="39"/>
      <c r="J32" s="40"/>
    </row>
    <row r="33" spans="1:10" ht="37.5" customHeight="1" x14ac:dyDescent="0.25">
      <c r="A33" s="301" t="s">
        <v>19</v>
      </c>
      <c r="B33" s="289"/>
      <c r="C33" s="289"/>
      <c r="D33" s="289"/>
      <c r="E33" s="289"/>
      <c r="F33" s="19"/>
      <c r="G33" s="20"/>
      <c r="H33" s="20"/>
      <c r="I33" s="20">
        <v>0</v>
      </c>
      <c r="J33" s="20">
        <v>0</v>
      </c>
    </row>
    <row r="34" spans="1:10" ht="8.25" customHeight="1" x14ac:dyDescent="0.25"/>
    <row r="35" spans="1:10" ht="19.5" customHeight="1" x14ac:dyDescent="0.25"/>
    <row r="36" spans="1:10" ht="15.75" x14ac:dyDescent="0.25">
      <c r="A36" s="284" t="s">
        <v>21</v>
      </c>
      <c r="B36" s="309"/>
      <c r="C36" s="309"/>
      <c r="D36" s="309"/>
      <c r="E36" s="309"/>
      <c r="F36" s="309"/>
      <c r="G36" s="309"/>
      <c r="H36" s="309"/>
      <c r="I36" s="309"/>
      <c r="J36" s="309"/>
    </row>
    <row r="37" spans="1:10" ht="15.75" x14ac:dyDescent="0.25">
      <c r="A37" s="41"/>
      <c r="B37" s="42"/>
      <c r="C37" s="42"/>
      <c r="D37" s="42"/>
      <c r="E37" s="42"/>
      <c r="F37" s="34"/>
      <c r="G37" s="42"/>
      <c r="H37" s="42"/>
      <c r="I37" s="42"/>
      <c r="J37" s="42"/>
    </row>
    <row r="38" spans="1:10" ht="25.5" x14ac:dyDescent="0.25">
      <c r="A38" s="306" t="s">
        <v>22</v>
      </c>
      <c r="B38" s="307"/>
      <c r="C38" s="307"/>
      <c r="D38" s="307"/>
      <c r="E38" s="308"/>
      <c r="F38" s="35"/>
      <c r="G38" s="36"/>
      <c r="H38" s="11" t="s">
        <v>392</v>
      </c>
      <c r="I38" s="11" t="s">
        <v>3</v>
      </c>
      <c r="J38" s="11" t="s">
        <v>393</v>
      </c>
    </row>
    <row r="39" spans="1:10" ht="30" customHeight="1" x14ac:dyDescent="0.25">
      <c r="A39" s="306">
        <v>1</v>
      </c>
      <c r="B39" s="307"/>
      <c r="C39" s="307"/>
      <c r="D39" s="307"/>
      <c r="E39" s="308"/>
      <c r="F39" s="16" t="s">
        <v>4</v>
      </c>
      <c r="G39" s="11" t="s">
        <v>4</v>
      </c>
      <c r="H39" s="11" t="s">
        <v>4</v>
      </c>
      <c r="I39" s="11" t="s">
        <v>4</v>
      </c>
      <c r="J39" s="11" t="s">
        <v>4</v>
      </c>
    </row>
    <row r="40" spans="1:10" ht="23.45" customHeight="1" x14ac:dyDescent="0.25">
      <c r="A40" s="298" t="s">
        <v>17</v>
      </c>
      <c r="B40" s="299"/>
      <c r="C40" s="299"/>
      <c r="D40" s="299"/>
      <c r="E40" s="300"/>
      <c r="F40" s="38">
        <v>48725.279999999999</v>
      </c>
      <c r="G40" s="39">
        <v>45016</v>
      </c>
      <c r="H40" s="39">
        <v>20000</v>
      </c>
      <c r="I40" s="39"/>
      <c r="J40" s="40"/>
    </row>
    <row r="41" spans="1:10" ht="24" customHeight="1" x14ac:dyDescent="0.25">
      <c r="A41" s="298" t="s">
        <v>23</v>
      </c>
      <c r="B41" s="299"/>
      <c r="C41" s="299"/>
      <c r="D41" s="299"/>
      <c r="E41" s="300"/>
      <c r="F41" s="38">
        <v>48725.279999999999</v>
      </c>
      <c r="G41" s="39">
        <v>45016</v>
      </c>
      <c r="H41" s="39">
        <v>20000</v>
      </c>
      <c r="I41" s="39"/>
      <c r="J41" s="40"/>
    </row>
    <row r="42" spans="1:10" ht="24" customHeight="1" x14ac:dyDescent="0.25">
      <c r="A42" s="298" t="s">
        <v>24</v>
      </c>
      <c r="B42" s="299"/>
      <c r="C42" s="299"/>
      <c r="D42" s="299"/>
      <c r="E42" s="300"/>
      <c r="F42" s="38">
        <v>-3710.07</v>
      </c>
      <c r="G42" s="39">
        <v>20000</v>
      </c>
      <c r="H42" s="39"/>
      <c r="I42" s="39"/>
      <c r="J42" s="40"/>
    </row>
    <row r="43" spans="1:10" ht="37.5" customHeight="1" x14ac:dyDescent="0.25">
      <c r="A43" s="301" t="s">
        <v>18</v>
      </c>
      <c r="B43" s="289"/>
      <c r="C43" s="289"/>
      <c r="D43" s="289"/>
      <c r="E43" s="289"/>
      <c r="F43" s="19">
        <v>45015.21</v>
      </c>
      <c r="G43" s="20">
        <v>20000</v>
      </c>
      <c r="H43" s="20"/>
      <c r="I43" s="20">
        <v>0</v>
      </c>
      <c r="J43" s="20">
        <v>0</v>
      </c>
    </row>
  </sheetData>
  <mergeCells count="28">
    <mergeCell ref="A36:J36"/>
    <mergeCell ref="A40:E40"/>
    <mergeCell ref="A41:E41"/>
    <mergeCell ref="A43:E43"/>
    <mergeCell ref="A38:E38"/>
    <mergeCell ref="A39:E39"/>
    <mergeCell ref="A42:E42"/>
    <mergeCell ref="A27:J27"/>
    <mergeCell ref="A31:E31"/>
    <mergeCell ref="A32:E32"/>
    <mergeCell ref="A33:E33"/>
    <mergeCell ref="A13:E13"/>
    <mergeCell ref="A14:E14"/>
    <mergeCell ref="A15:E15"/>
    <mergeCell ref="A22:E22"/>
    <mergeCell ref="A23:E23"/>
    <mergeCell ref="A18:J18"/>
    <mergeCell ref="A24:E24"/>
    <mergeCell ref="A29:E29"/>
    <mergeCell ref="A30:E30"/>
    <mergeCell ref="A1:J1"/>
    <mergeCell ref="A3:J3"/>
    <mergeCell ref="A9:E9"/>
    <mergeCell ref="A10:E10"/>
    <mergeCell ref="A11:E11"/>
    <mergeCell ref="A5:I5"/>
    <mergeCell ref="A7:E7"/>
    <mergeCell ref="A8:E8"/>
  </mergeCells>
  <pageMargins left="0.7" right="0.7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2F35F-1EF5-4502-917D-07C14AF0EDA5}">
  <sheetPr>
    <pageSetUpPr fitToPage="1"/>
  </sheetPr>
  <dimension ref="A4:AA37"/>
  <sheetViews>
    <sheetView workbookViewId="0">
      <selection activeCell="I6" sqref="I6"/>
    </sheetView>
  </sheetViews>
  <sheetFormatPr defaultRowHeight="15" x14ac:dyDescent="0.25"/>
  <cols>
    <col min="1" max="1" width="5.42578125" customWidth="1"/>
    <col min="2" max="2" width="8.42578125" bestFit="1" customWidth="1"/>
    <col min="3" max="3" width="50.28515625" customWidth="1"/>
    <col min="4" max="4" width="13.42578125" style="37" customWidth="1"/>
    <col min="5" max="5" width="16.140625" customWidth="1"/>
    <col min="6" max="6" width="15" customWidth="1"/>
    <col min="7" max="7" width="15.85546875" customWidth="1"/>
    <col min="8" max="8" width="12.42578125" customWidth="1"/>
  </cols>
  <sheetData>
    <row r="4" spans="1:8" ht="42" customHeight="1" x14ac:dyDescent="0.25">
      <c r="A4" s="305" t="s">
        <v>399</v>
      </c>
      <c r="B4" s="305"/>
      <c r="C4" s="305"/>
      <c r="D4" s="305"/>
      <c r="E4" s="305"/>
      <c r="F4" s="305"/>
      <c r="G4" s="305"/>
      <c r="H4" s="305"/>
    </row>
    <row r="5" spans="1:8" ht="30.75" customHeight="1" x14ac:dyDescent="0.25">
      <c r="A5" s="1"/>
      <c r="B5" s="1"/>
      <c r="C5" s="1"/>
      <c r="D5" s="311"/>
      <c r="E5" s="311"/>
      <c r="F5" s="1"/>
      <c r="G5" s="1"/>
      <c r="H5" s="1"/>
    </row>
    <row r="6" spans="1:8" ht="15.75" x14ac:dyDescent="0.25">
      <c r="A6" s="284" t="s">
        <v>25</v>
      </c>
      <c r="B6" s="284"/>
      <c r="C6" s="284"/>
      <c r="D6" s="284"/>
      <c r="E6" s="284"/>
      <c r="F6" s="284"/>
      <c r="G6" s="312"/>
      <c r="H6" s="312"/>
    </row>
    <row r="7" spans="1:8" ht="18" x14ac:dyDescent="0.25">
      <c r="A7" s="1"/>
      <c r="B7" s="1"/>
      <c r="C7" s="1"/>
      <c r="D7" s="2"/>
      <c r="E7" s="1"/>
      <c r="F7" s="1"/>
      <c r="G7" s="3"/>
      <c r="H7" s="3"/>
    </row>
    <row r="8" spans="1:8" ht="18" customHeight="1" x14ac:dyDescent="0.25">
      <c r="A8" s="284" t="s">
        <v>26</v>
      </c>
      <c r="B8" s="309"/>
      <c r="C8" s="309"/>
      <c r="D8" s="309"/>
      <c r="E8" s="309"/>
      <c r="F8" s="309"/>
      <c r="G8" s="309"/>
      <c r="H8" s="309"/>
    </row>
    <row r="9" spans="1:8" ht="18" x14ac:dyDescent="0.25">
      <c r="A9" s="1"/>
      <c r="B9" s="1"/>
      <c r="C9" s="1"/>
      <c r="D9" s="2"/>
      <c r="E9" s="1"/>
      <c r="F9" s="1"/>
      <c r="G9" s="3"/>
      <c r="H9" s="3"/>
    </row>
    <row r="10" spans="1:8" ht="15.75" x14ac:dyDescent="0.25">
      <c r="A10" s="313" t="s">
        <v>89</v>
      </c>
      <c r="B10" s="310"/>
      <c r="C10" s="310"/>
      <c r="D10" s="310"/>
      <c r="E10" s="310"/>
      <c r="F10" s="310"/>
      <c r="G10" s="310"/>
      <c r="H10" s="310"/>
    </row>
    <row r="11" spans="1:8" ht="15.75" x14ac:dyDescent="0.25">
      <c r="A11" s="41"/>
      <c r="B11" s="43"/>
      <c r="C11" s="43"/>
      <c r="D11" s="44"/>
      <c r="E11" s="43"/>
      <c r="F11" s="43"/>
      <c r="G11" s="43"/>
      <c r="H11" s="43"/>
    </row>
    <row r="12" spans="1:8" ht="25.5" x14ac:dyDescent="0.25">
      <c r="A12" s="1"/>
      <c r="B12" s="1"/>
      <c r="C12" s="1"/>
      <c r="D12" s="45" t="s">
        <v>390</v>
      </c>
      <c r="E12" s="46" t="s">
        <v>391</v>
      </c>
      <c r="F12" s="47" t="s">
        <v>392</v>
      </c>
      <c r="G12" s="47" t="s">
        <v>3</v>
      </c>
      <c r="H12" s="47" t="s">
        <v>393</v>
      </c>
    </row>
    <row r="13" spans="1:8" ht="25.5" x14ac:dyDescent="0.25">
      <c r="A13" s="47" t="s">
        <v>27</v>
      </c>
      <c r="B13" s="48" t="s">
        <v>28</v>
      </c>
      <c r="C13" s="48" t="s">
        <v>30</v>
      </c>
      <c r="D13" s="49" t="s">
        <v>4</v>
      </c>
      <c r="E13" s="47" t="s">
        <v>4</v>
      </c>
      <c r="F13" s="47" t="s">
        <v>4</v>
      </c>
      <c r="G13" s="47" t="s">
        <v>4</v>
      </c>
      <c r="H13" s="47" t="s">
        <v>4</v>
      </c>
    </row>
    <row r="14" spans="1:8" ht="15.75" customHeight="1" x14ac:dyDescent="0.25">
      <c r="A14" s="50">
        <v>6</v>
      </c>
      <c r="B14" s="50"/>
      <c r="C14" s="50" t="s">
        <v>31</v>
      </c>
      <c r="D14" s="51">
        <f>SUM(D15+D17+D18+D19+D16)</f>
        <v>1017996.0800000001</v>
      </c>
      <c r="E14" s="52">
        <f>SUM(E15+E17+E18+E19+E16)</f>
        <v>1297010</v>
      </c>
      <c r="F14" s="52">
        <f>SUM(F15+F17+F18+F19+F16)</f>
        <v>1450365</v>
      </c>
      <c r="G14" s="52">
        <f>SUM(G15+G17+G18+G19+G16)</f>
        <v>1418084</v>
      </c>
      <c r="H14" s="52">
        <f>SUM(H15+H17+H18+H19+H16)</f>
        <v>1389296</v>
      </c>
    </row>
    <row r="15" spans="1:8" ht="25.15" customHeight="1" x14ac:dyDescent="0.25">
      <c r="A15" s="110"/>
      <c r="B15" s="110">
        <v>63</v>
      </c>
      <c r="C15" s="110" t="s">
        <v>32</v>
      </c>
      <c r="D15" s="111">
        <v>126195.66</v>
      </c>
      <c r="E15" s="21">
        <v>145800</v>
      </c>
      <c r="F15" s="21">
        <v>317501</v>
      </c>
      <c r="G15" s="21">
        <v>271222</v>
      </c>
      <c r="H15" s="21">
        <v>248191</v>
      </c>
    </row>
    <row r="16" spans="1:8" s="126" customFormat="1" ht="18.75" customHeight="1" x14ac:dyDescent="0.2">
      <c r="A16" s="85"/>
      <c r="B16" s="85">
        <v>64</v>
      </c>
      <c r="C16" s="110" t="s">
        <v>48</v>
      </c>
      <c r="D16" s="111">
        <v>21679</v>
      </c>
      <c r="E16" s="21">
        <v>21680</v>
      </c>
      <c r="F16" s="21">
        <v>21680</v>
      </c>
      <c r="G16" s="21">
        <v>21680</v>
      </c>
      <c r="H16" s="21">
        <v>21680</v>
      </c>
    </row>
    <row r="17" spans="1:27" ht="25.5" x14ac:dyDescent="0.25">
      <c r="A17" s="69"/>
      <c r="B17" s="85">
        <v>65</v>
      </c>
      <c r="C17" s="110" t="s">
        <v>52</v>
      </c>
      <c r="D17" s="111">
        <v>174715.13</v>
      </c>
      <c r="E17" s="21">
        <v>265860</v>
      </c>
      <c r="F17" s="21">
        <v>250810</v>
      </c>
      <c r="G17" s="21">
        <v>247810</v>
      </c>
      <c r="H17" s="21">
        <v>247810</v>
      </c>
    </row>
    <row r="18" spans="1:27" ht="25.5" x14ac:dyDescent="0.25">
      <c r="A18" s="69"/>
      <c r="B18" s="85">
        <v>66</v>
      </c>
      <c r="C18" s="110" t="s">
        <v>57</v>
      </c>
      <c r="D18" s="111">
        <v>54737.65</v>
      </c>
      <c r="E18" s="21">
        <v>87070</v>
      </c>
      <c r="F18" s="21">
        <v>80270</v>
      </c>
      <c r="G18" s="21">
        <v>76270</v>
      </c>
      <c r="H18" s="21">
        <v>76270</v>
      </c>
    </row>
    <row r="19" spans="1:27" ht="25.5" x14ac:dyDescent="0.25">
      <c r="A19" s="70"/>
      <c r="B19" s="85">
        <v>67</v>
      </c>
      <c r="C19" s="110" t="s">
        <v>64</v>
      </c>
      <c r="D19" s="111">
        <v>640668.64</v>
      </c>
      <c r="E19" s="21">
        <v>776600</v>
      </c>
      <c r="F19" s="21">
        <v>780104</v>
      </c>
      <c r="G19" s="21">
        <v>801102</v>
      </c>
      <c r="H19" s="21">
        <v>795345</v>
      </c>
    </row>
    <row r="20" spans="1:27" s="96" customFormat="1" ht="17.25" customHeight="1" x14ac:dyDescent="0.2">
      <c r="A20" s="91">
        <v>7</v>
      </c>
      <c r="B20" s="91"/>
      <c r="C20" s="50" t="s">
        <v>66</v>
      </c>
      <c r="D20" s="93">
        <v>0</v>
      </c>
      <c r="E20" s="94">
        <v>0</v>
      </c>
      <c r="F20" s="94">
        <v>0</v>
      </c>
      <c r="G20" s="94">
        <v>0</v>
      </c>
      <c r="H20" s="94">
        <v>0</v>
      </c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</row>
    <row r="21" spans="1:27" s="74" customFormat="1" ht="20.25" customHeight="1" x14ac:dyDescent="0.2">
      <c r="A21" s="85"/>
      <c r="B21" s="85">
        <v>72</v>
      </c>
      <c r="C21" s="110" t="s">
        <v>67</v>
      </c>
      <c r="D21" s="127">
        <v>0</v>
      </c>
      <c r="E21" s="128">
        <v>0</v>
      </c>
      <c r="F21" s="128">
        <v>0</v>
      </c>
      <c r="G21" s="128">
        <v>0</v>
      </c>
      <c r="H21" s="128">
        <v>0</v>
      </c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</row>
    <row r="22" spans="1:27" s="109" customFormat="1" ht="17.25" customHeight="1" x14ac:dyDescent="0.2">
      <c r="A22" s="103" t="s">
        <v>71</v>
      </c>
      <c r="B22" s="104"/>
      <c r="C22" s="106" t="s">
        <v>72</v>
      </c>
      <c r="D22" s="107">
        <f>SUM(D20+D14)</f>
        <v>1017996.0800000001</v>
      </c>
      <c r="E22" s="108">
        <f>SUM(E20+E14)</f>
        <v>1297010</v>
      </c>
      <c r="F22" s="108">
        <f>SUM(F20+F14)</f>
        <v>1450365</v>
      </c>
      <c r="G22" s="108">
        <f>SUM(G20+G14)</f>
        <v>1418084</v>
      </c>
      <c r="H22" s="108">
        <f>SUM(H20+H14)</f>
        <v>1389296</v>
      </c>
    </row>
    <row r="24" spans="1:27" ht="15.75" x14ac:dyDescent="0.25">
      <c r="A24" s="284"/>
      <c r="B24" s="310"/>
      <c r="C24" s="310"/>
      <c r="D24" s="310"/>
      <c r="E24" s="310"/>
      <c r="F24" s="310"/>
      <c r="G24" s="310"/>
      <c r="H24" s="310"/>
    </row>
    <row r="25" spans="1:27" ht="15.75" x14ac:dyDescent="0.25">
      <c r="A25" s="41"/>
      <c r="B25" s="43"/>
      <c r="C25" s="43"/>
      <c r="D25" s="44"/>
      <c r="E25" s="43"/>
      <c r="F25" s="43"/>
      <c r="G25" s="43"/>
      <c r="H25" s="43"/>
    </row>
    <row r="26" spans="1:27" ht="25.5" x14ac:dyDescent="0.25">
      <c r="A26" s="1"/>
      <c r="B26" s="1"/>
      <c r="C26" s="1"/>
      <c r="D26" s="45" t="s">
        <v>390</v>
      </c>
      <c r="E26" s="46" t="s">
        <v>391</v>
      </c>
      <c r="F26" s="47" t="s">
        <v>392</v>
      </c>
      <c r="G26" s="47" t="s">
        <v>3</v>
      </c>
      <c r="H26" s="47" t="s">
        <v>393</v>
      </c>
    </row>
    <row r="27" spans="1:27" ht="25.5" x14ac:dyDescent="0.25">
      <c r="A27" s="47" t="s">
        <v>27</v>
      </c>
      <c r="B27" s="48" t="s">
        <v>28</v>
      </c>
      <c r="C27" s="48" t="s">
        <v>73</v>
      </c>
      <c r="D27" s="49" t="s">
        <v>4</v>
      </c>
      <c r="E27" s="47" t="s">
        <v>4</v>
      </c>
      <c r="F27" s="47" t="s">
        <v>4</v>
      </c>
      <c r="G27" s="47" t="s">
        <v>4</v>
      </c>
      <c r="H27" s="47" t="s">
        <v>4</v>
      </c>
    </row>
    <row r="28" spans="1:27" ht="15.75" customHeight="1" x14ac:dyDescent="0.25">
      <c r="A28" s="53">
        <v>3</v>
      </c>
      <c r="B28" s="53"/>
      <c r="C28" s="53" t="s">
        <v>74</v>
      </c>
      <c r="D28" s="54">
        <f>SUM(D29:D33)</f>
        <v>998026.65000000014</v>
      </c>
      <c r="E28" s="55">
        <v>1303010</v>
      </c>
      <c r="F28" s="55">
        <f>SUM(F29:F33)</f>
        <v>1436749</v>
      </c>
      <c r="G28" s="55">
        <f t="shared" ref="G28:H28" si="0">SUM(G29:G33)</f>
        <v>1383684</v>
      </c>
      <c r="H28" s="55">
        <f t="shared" si="0"/>
        <v>1388596</v>
      </c>
    </row>
    <row r="29" spans="1:27" ht="15.75" customHeight="1" x14ac:dyDescent="0.25">
      <c r="A29" s="110"/>
      <c r="B29" s="110">
        <v>31</v>
      </c>
      <c r="C29" s="110" t="s">
        <v>75</v>
      </c>
      <c r="D29" s="111">
        <v>520398.41</v>
      </c>
      <c r="E29" s="21">
        <v>578200</v>
      </c>
      <c r="F29" s="21">
        <v>590560</v>
      </c>
      <c r="G29" s="21">
        <v>608700</v>
      </c>
      <c r="H29" s="21">
        <v>600700</v>
      </c>
    </row>
    <row r="30" spans="1:27" x14ac:dyDescent="0.25">
      <c r="A30" s="85"/>
      <c r="B30" s="85">
        <v>32</v>
      </c>
      <c r="C30" s="85" t="s">
        <v>76</v>
      </c>
      <c r="D30" s="111">
        <v>463017.65</v>
      </c>
      <c r="E30" s="21">
        <v>723300</v>
      </c>
      <c r="F30" s="21">
        <v>843749</v>
      </c>
      <c r="G30" s="21">
        <v>772544</v>
      </c>
      <c r="H30" s="21">
        <v>785456</v>
      </c>
    </row>
    <row r="31" spans="1:27" x14ac:dyDescent="0.25">
      <c r="A31" s="85"/>
      <c r="B31" s="85">
        <v>34</v>
      </c>
      <c r="C31" s="85" t="s">
        <v>82</v>
      </c>
      <c r="D31" s="111">
        <v>718</v>
      </c>
      <c r="E31" s="21">
        <v>1510</v>
      </c>
      <c r="F31" s="21">
        <v>2440</v>
      </c>
      <c r="G31" s="21">
        <v>2440</v>
      </c>
      <c r="H31" s="21">
        <v>2440</v>
      </c>
    </row>
    <row r="32" spans="1:27" s="95" customFormat="1" ht="15.75" customHeight="1" x14ac:dyDescent="0.2">
      <c r="A32" s="85"/>
      <c r="B32" s="85">
        <v>35</v>
      </c>
      <c r="C32" s="110" t="s">
        <v>83</v>
      </c>
      <c r="D32" s="111">
        <v>7833.53</v>
      </c>
      <c r="E32" s="21">
        <v>0</v>
      </c>
      <c r="F32" s="21">
        <v>0</v>
      </c>
      <c r="G32" s="21">
        <v>0</v>
      </c>
      <c r="H32" s="21">
        <v>0</v>
      </c>
    </row>
    <row r="33" spans="1:8" x14ac:dyDescent="0.25">
      <c r="A33" s="85"/>
      <c r="B33" s="85">
        <v>38</v>
      </c>
      <c r="C33" s="113" t="s">
        <v>84</v>
      </c>
      <c r="D33" s="111">
        <v>6059.06</v>
      </c>
      <c r="E33" s="21">
        <v>0</v>
      </c>
      <c r="F33" s="21">
        <v>0</v>
      </c>
      <c r="G33" s="21">
        <v>0</v>
      </c>
      <c r="H33" s="21">
        <v>0</v>
      </c>
    </row>
    <row r="34" spans="1:8" x14ac:dyDescent="0.25">
      <c r="A34" s="114">
        <v>4</v>
      </c>
      <c r="B34" s="114"/>
      <c r="C34" s="115" t="s">
        <v>85</v>
      </c>
      <c r="D34" s="54">
        <f>SUM(D35)</f>
        <v>23679.5</v>
      </c>
      <c r="E34" s="55">
        <v>14000</v>
      </c>
      <c r="F34" s="55">
        <f>SUM(F35)</f>
        <v>33616</v>
      </c>
      <c r="G34" s="55">
        <f t="shared" ref="G34:H34" si="1">SUM(G35)</f>
        <v>34400</v>
      </c>
      <c r="H34" s="55">
        <f t="shared" si="1"/>
        <v>700</v>
      </c>
    </row>
    <row r="35" spans="1:8" ht="25.5" x14ac:dyDescent="0.25">
      <c r="A35" s="110"/>
      <c r="B35" s="110">
        <v>42</v>
      </c>
      <c r="C35" s="116" t="s">
        <v>86</v>
      </c>
      <c r="D35" s="111">
        <v>23679.5</v>
      </c>
      <c r="E35" s="21">
        <v>14000</v>
      </c>
      <c r="F35" s="21">
        <v>33616</v>
      </c>
      <c r="G35" s="21">
        <v>34400</v>
      </c>
      <c r="H35" s="21">
        <v>700</v>
      </c>
    </row>
    <row r="36" spans="1:8" ht="25.5" x14ac:dyDescent="0.25">
      <c r="A36" s="110"/>
      <c r="B36" s="110">
        <v>45</v>
      </c>
      <c r="C36" s="116" t="s">
        <v>87</v>
      </c>
      <c r="D36" s="111">
        <v>0</v>
      </c>
      <c r="E36" s="21">
        <v>0</v>
      </c>
      <c r="F36" s="21">
        <v>0</v>
      </c>
      <c r="G36" s="21">
        <v>0</v>
      </c>
      <c r="H36" s="21">
        <v>0</v>
      </c>
    </row>
    <row r="37" spans="1:8" s="82" customFormat="1" x14ac:dyDescent="0.25">
      <c r="A37" s="129"/>
      <c r="B37" s="129"/>
      <c r="C37" s="130" t="s">
        <v>88</v>
      </c>
      <c r="D37" s="131">
        <f>SUM(D34+D28)</f>
        <v>1021706.1500000001</v>
      </c>
      <c r="E37" s="132">
        <f>SUM(E34+E28)</f>
        <v>1317010</v>
      </c>
      <c r="F37" s="132">
        <f>SUM(F34+F28)</f>
        <v>1470365</v>
      </c>
      <c r="G37" s="132">
        <f>SUM(G34+G28)</f>
        <v>1418084</v>
      </c>
      <c r="H37" s="132">
        <f>SUM(H34+H28)</f>
        <v>1389296</v>
      </c>
    </row>
  </sheetData>
  <mergeCells count="6">
    <mergeCell ref="A24:H24"/>
    <mergeCell ref="A4:H4"/>
    <mergeCell ref="D5:E5"/>
    <mergeCell ref="A6:H6"/>
    <mergeCell ref="A8:H8"/>
    <mergeCell ref="A10:H10"/>
  </mergeCells>
  <pageMargins left="0.7" right="0.7" top="0.75" bottom="0.75" header="0.3" footer="0.3"/>
  <pageSetup paperSize="9" scale="9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35EB6-8815-489A-96F0-7AE9473C3614}">
  <sheetPr>
    <pageSetUpPr fitToPage="1"/>
  </sheetPr>
  <dimension ref="A4:AC99"/>
  <sheetViews>
    <sheetView topLeftCell="A25" workbookViewId="0">
      <selection activeCell="P44" sqref="P44"/>
    </sheetView>
  </sheetViews>
  <sheetFormatPr defaultRowHeight="15" x14ac:dyDescent="0.25"/>
  <cols>
    <col min="1" max="1" width="5.42578125" customWidth="1"/>
    <col min="2" max="2" width="8.42578125" bestFit="1" customWidth="1"/>
    <col min="3" max="3" width="8.42578125" customWidth="1"/>
    <col min="4" max="4" width="8" bestFit="1" customWidth="1"/>
    <col min="5" max="5" width="50.28515625" customWidth="1"/>
    <col min="6" max="6" width="13.42578125" style="37" customWidth="1"/>
    <col min="7" max="7" width="16.140625" customWidth="1"/>
    <col min="8" max="8" width="15" customWidth="1"/>
    <col min="9" max="9" width="15.85546875" customWidth="1"/>
    <col min="10" max="10" width="12.42578125" customWidth="1"/>
  </cols>
  <sheetData>
    <row r="4" spans="1:10" ht="42" customHeight="1" x14ac:dyDescent="0.25">
      <c r="A4" s="305" t="s">
        <v>399</v>
      </c>
      <c r="B4" s="305"/>
      <c r="C4" s="305"/>
      <c r="D4" s="305"/>
      <c r="E4" s="305"/>
      <c r="F4" s="305"/>
      <c r="G4" s="305"/>
      <c r="H4" s="305"/>
      <c r="I4" s="305"/>
      <c r="J4" s="305"/>
    </row>
    <row r="5" spans="1:10" ht="30.75" customHeight="1" x14ac:dyDescent="0.25">
      <c r="A5" s="1"/>
      <c r="B5" s="1"/>
      <c r="C5" s="1"/>
      <c r="D5" s="1"/>
      <c r="E5" s="1"/>
      <c r="F5" s="311"/>
      <c r="G5" s="311"/>
      <c r="H5" s="1"/>
      <c r="I5" s="1"/>
      <c r="J5" s="1"/>
    </row>
    <row r="6" spans="1:10" ht="15.75" x14ac:dyDescent="0.25">
      <c r="A6" s="284" t="s">
        <v>25</v>
      </c>
      <c r="B6" s="284"/>
      <c r="C6" s="284"/>
      <c r="D6" s="284"/>
      <c r="E6" s="284"/>
      <c r="F6" s="284"/>
      <c r="G6" s="284"/>
      <c r="H6" s="284"/>
      <c r="I6" s="312"/>
      <c r="J6" s="312"/>
    </row>
    <row r="7" spans="1:10" ht="18" x14ac:dyDescent="0.25">
      <c r="A7" s="1"/>
      <c r="B7" s="1"/>
      <c r="C7" s="1"/>
      <c r="D7" s="1"/>
      <c r="E7" s="1"/>
      <c r="F7" s="2"/>
      <c r="G7" s="1"/>
      <c r="H7" s="1"/>
      <c r="I7" s="3"/>
      <c r="J7" s="3"/>
    </row>
    <row r="8" spans="1:10" ht="18" customHeight="1" x14ac:dyDescent="0.25">
      <c r="A8" s="284" t="s">
        <v>26</v>
      </c>
      <c r="B8" s="309"/>
      <c r="C8" s="309"/>
      <c r="D8" s="309"/>
      <c r="E8" s="309"/>
      <c r="F8" s="309"/>
      <c r="G8" s="309"/>
      <c r="H8" s="309"/>
      <c r="I8" s="309"/>
      <c r="J8" s="309"/>
    </row>
    <row r="9" spans="1:10" ht="18" x14ac:dyDescent="0.25">
      <c r="A9" s="1"/>
      <c r="B9" s="1"/>
      <c r="C9" s="1"/>
      <c r="D9" s="1"/>
      <c r="E9" s="1"/>
      <c r="F9" s="2"/>
      <c r="G9" s="1"/>
      <c r="H9" s="1"/>
      <c r="I9" s="3"/>
      <c r="J9" s="3"/>
    </row>
    <row r="10" spans="1:10" ht="15.75" x14ac:dyDescent="0.25">
      <c r="A10" s="313" t="s">
        <v>115</v>
      </c>
      <c r="B10" s="310"/>
      <c r="C10" s="310"/>
      <c r="D10" s="310"/>
      <c r="E10" s="310"/>
      <c r="F10" s="310"/>
      <c r="G10" s="310"/>
      <c r="H10" s="310"/>
      <c r="I10" s="310"/>
      <c r="J10" s="310"/>
    </row>
    <row r="11" spans="1:10" ht="15.75" x14ac:dyDescent="0.25">
      <c r="A11" s="41"/>
      <c r="B11" s="43"/>
      <c r="C11" s="43"/>
      <c r="D11" s="43"/>
      <c r="E11" s="43"/>
      <c r="F11" s="44"/>
      <c r="G11" s="43"/>
      <c r="H11" s="43"/>
      <c r="I11" s="43"/>
      <c r="J11" s="43"/>
    </row>
    <row r="12" spans="1:10" ht="25.5" x14ac:dyDescent="0.25">
      <c r="A12" s="1"/>
      <c r="B12" s="1"/>
      <c r="C12" s="1"/>
      <c r="D12" s="1"/>
      <c r="E12" s="1"/>
      <c r="F12" s="45" t="s">
        <v>390</v>
      </c>
      <c r="G12" s="46" t="s">
        <v>391</v>
      </c>
      <c r="H12" s="47" t="s">
        <v>392</v>
      </c>
      <c r="I12" s="47" t="s">
        <v>3</v>
      </c>
      <c r="J12" s="47" t="s">
        <v>393</v>
      </c>
    </row>
    <row r="13" spans="1:10" ht="25.5" x14ac:dyDescent="0.25">
      <c r="A13" s="47" t="s">
        <v>27</v>
      </c>
      <c r="B13" s="48" t="s">
        <v>28</v>
      </c>
      <c r="C13" s="48" t="s">
        <v>105</v>
      </c>
      <c r="D13" s="48" t="s">
        <v>29</v>
      </c>
      <c r="E13" s="48" t="s">
        <v>30</v>
      </c>
      <c r="F13" s="49" t="s">
        <v>4</v>
      </c>
      <c r="G13" s="47" t="s">
        <v>4</v>
      </c>
      <c r="H13" s="47" t="s">
        <v>4</v>
      </c>
      <c r="I13" s="47" t="s">
        <v>4</v>
      </c>
      <c r="J13" s="47" t="s">
        <v>4</v>
      </c>
    </row>
    <row r="14" spans="1:10" ht="15.75" customHeight="1" x14ac:dyDescent="0.25">
      <c r="A14" s="50">
        <v>6</v>
      </c>
      <c r="B14" s="50"/>
      <c r="C14" s="50"/>
      <c r="D14" s="50"/>
      <c r="E14" s="50" t="s">
        <v>31</v>
      </c>
      <c r="F14" s="51">
        <f>SUM(F15+F29+F36+F41+F26)</f>
        <v>1017996.0800000001</v>
      </c>
      <c r="G14" s="52">
        <f>SUM(G15+G29+G36+G41+G26)</f>
        <v>1297010</v>
      </c>
      <c r="H14" s="52">
        <f>SUM(H15+H29+H36+H41+H26)</f>
        <v>1450365</v>
      </c>
      <c r="I14" s="52">
        <f>SUM(I15+I29+I36+I41+I26)</f>
        <v>1418084</v>
      </c>
      <c r="J14" s="52">
        <f>SUM(J15+J29+J36+J41+J26)</f>
        <v>1389296</v>
      </c>
    </row>
    <row r="15" spans="1:10" ht="25.15" customHeight="1" x14ac:dyDescent="0.25">
      <c r="A15" s="53"/>
      <c r="B15" s="53">
        <v>63</v>
      </c>
      <c r="C15" s="53"/>
      <c r="D15" s="53"/>
      <c r="E15" s="53" t="s">
        <v>32</v>
      </c>
      <c r="F15" s="54">
        <f>SUM(F24+F20+F18+F16+F22)</f>
        <v>126195.66</v>
      </c>
      <c r="G15" s="55">
        <f>SUM(G16+G18+G20+G24+G22)</f>
        <v>145800</v>
      </c>
      <c r="H15" s="55">
        <f>SUM(H16+H18+H20+H24+H22)</f>
        <v>317501</v>
      </c>
      <c r="I15" s="55">
        <f>SUM(I16+I18+I20+I24+I22)</f>
        <v>271222</v>
      </c>
      <c r="J15" s="55">
        <f>SUM(J16+J18+J20+J24+J22)</f>
        <v>248191</v>
      </c>
    </row>
    <row r="16" spans="1:10" ht="15.75" customHeight="1" x14ac:dyDescent="0.25">
      <c r="A16" s="63"/>
      <c r="B16" s="63"/>
      <c r="C16" s="63" t="s">
        <v>36</v>
      </c>
      <c r="D16" s="63" t="s">
        <v>106</v>
      </c>
      <c r="E16" s="63" t="s">
        <v>37</v>
      </c>
      <c r="F16" s="64">
        <f>SUM(F17:F17)</f>
        <v>47650.45</v>
      </c>
      <c r="G16" s="65">
        <f>SUM(G17:G17)</f>
        <v>68800</v>
      </c>
      <c r="H16" s="65">
        <f>SUM(H17:H17)</f>
        <v>85250</v>
      </c>
      <c r="I16" s="65">
        <f>SUM(I17:I17)</f>
        <v>85250</v>
      </c>
      <c r="J16" s="65">
        <f>SUM(J17:J17)</f>
        <v>85250</v>
      </c>
    </row>
    <row r="17" spans="1:23" x14ac:dyDescent="0.25">
      <c r="A17" s="63"/>
      <c r="B17" s="66">
        <v>63</v>
      </c>
      <c r="C17" s="63"/>
      <c r="D17" s="63"/>
      <c r="E17" s="66" t="s">
        <v>38</v>
      </c>
      <c r="F17" s="67">
        <v>47650.45</v>
      </c>
      <c r="G17" s="68">
        <v>68800</v>
      </c>
      <c r="H17" s="68">
        <v>85250</v>
      </c>
      <c r="I17" s="68">
        <v>85250</v>
      </c>
      <c r="J17" s="68">
        <v>85250</v>
      </c>
      <c r="N17" s="276"/>
    </row>
    <row r="18" spans="1:23" x14ac:dyDescent="0.25">
      <c r="A18" s="69"/>
      <c r="B18" s="69"/>
      <c r="C18" s="70" t="s">
        <v>39</v>
      </c>
      <c r="D18" s="63" t="s">
        <v>107</v>
      </c>
      <c r="E18" s="70" t="s">
        <v>40</v>
      </c>
      <c r="F18" s="64">
        <f>SUM(F19)</f>
        <v>17325.400000000001</v>
      </c>
      <c r="G18" s="65">
        <f>SUM(G19)</f>
        <v>27460</v>
      </c>
      <c r="H18" s="65">
        <f>SUM(H19)</f>
        <v>37060</v>
      </c>
      <c r="I18" s="65">
        <f>SUM(I19)</f>
        <v>37060</v>
      </c>
      <c r="J18" s="65">
        <f>SUM(J19)</f>
        <v>37060</v>
      </c>
    </row>
    <row r="19" spans="1:23" x14ac:dyDescent="0.25">
      <c r="A19" s="69"/>
      <c r="B19" s="69">
        <v>63</v>
      </c>
      <c r="C19" s="70"/>
      <c r="D19" s="147"/>
      <c r="E19" s="66" t="s">
        <v>41</v>
      </c>
      <c r="F19" s="67">
        <v>17325.400000000001</v>
      </c>
      <c r="G19" s="68">
        <v>27460</v>
      </c>
      <c r="H19" s="68">
        <v>37060</v>
      </c>
      <c r="I19" s="68">
        <v>37060</v>
      </c>
      <c r="J19" s="68">
        <v>37060</v>
      </c>
    </row>
    <row r="20" spans="1:23" x14ac:dyDescent="0.25">
      <c r="A20" s="69"/>
      <c r="B20" s="69"/>
      <c r="C20" s="70" t="s">
        <v>42</v>
      </c>
      <c r="D20" s="63" t="s">
        <v>108</v>
      </c>
      <c r="E20" s="63" t="s">
        <v>43</v>
      </c>
      <c r="F20" s="64">
        <f>SUM(F21:F21)</f>
        <v>26845.62</v>
      </c>
      <c r="G20" s="65">
        <f>SUM(G21:G21)</f>
        <v>32540</v>
      </c>
      <c r="H20" s="65">
        <f>SUM(H21:H21)</f>
        <v>32900</v>
      </c>
      <c r="I20" s="65">
        <f>SUM(I21:I21)</f>
        <v>32900</v>
      </c>
      <c r="J20" s="65">
        <f>SUM(J21:J21)</f>
        <v>32900</v>
      </c>
    </row>
    <row r="21" spans="1:23" x14ac:dyDescent="0.25">
      <c r="A21" s="69"/>
      <c r="B21" s="69">
        <v>63</v>
      </c>
      <c r="C21" s="70"/>
      <c r="D21" s="63"/>
      <c r="E21" s="66" t="s">
        <v>44</v>
      </c>
      <c r="F21" s="67">
        <v>26845.62</v>
      </c>
      <c r="G21" s="68">
        <v>32540</v>
      </c>
      <c r="H21" s="68">
        <v>32900</v>
      </c>
      <c r="I21" s="68">
        <v>32900</v>
      </c>
      <c r="J21" s="68">
        <v>32900</v>
      </c>
    </row>
    <row r="22" spans="1:23" s="59" customFormat="1" ht="15.75" customHeight="1" x14ac:dyDescent="0.2">
      <c r="A22" s="56"/>
      <c r="B22" s="56"/>
      <c r="C22" s="56" t="s">
        <v>33</v>
      </c>
      <c r="D22" s="56" t="s">
        <v>110</v>
      </c>
      <c r="E22" s="56" t="s">
        <v>34</v>
      </c>
      <c r="F22" s="57">
        <f>SUM(F23)</f>
        <v>10101.93</v>
      </c>
      <c r="G22" s="58">
        <f>SUM(G23)</f>
        <v>17000</v>
      </c>
      <c r="H22" s="58">
        <f>SUM(H23)</f>
        <v>18000</v>
      </c>
      <c r="I22" s="58">
        <f>SUM(I23)</f>
        <v>18000</v>
      </c>
      <c r="J22" s="58">
        <f>SUM(J23)</f>
        <v>18000</v>
      </c>
    </row>
    <row r="23" spans="1:23" s="59" customFormat="1" ht="15.75" customHeight="1" x14ac:dyDescent="0.2">
      <c r="A23" s="60"/>
      <c r="B23" s="60">
        <v>63</v>
      </c>
      <c r="C23" s="56"/>
      <c r="D23" s="56"/>
      <c r="E23" s="60" t="s">
        <v>35</v>
      </c>
      <c r="F23" s="61">
        <v>10101.93</v>
      </c>
      <c r="G23" s="62">
        <v>17000</v>
      </c>
      <c r="H23" s="62">
        <v>18000</v>
      </c>
      <c r="I23" s="62">
        <v>18000</v>
      </c>
      <c r="J23" s="62">
        <v>18000</v>
      </c>
    </row>
    <row r="24" spans="1:23" x14ac:dyDescent="0.25">
      <c r="A24" s="69"/>
      <c r="B24" s="69"/>
      <c r="C24" s="70" t="s">
        <v>45</v>
      </c>
      <c r="D24" s="146" t="s">
        <v>109</v>
      </c>
      <c r="E24" s="63" t="s">
        <v>46</v>
      </c>
      <c r="F24" s="64">
        <f>SUM(F25:F25)</f>
        <v>24272.26</v>
      </c>
      <c r="G24" s="65">
        <f>SUM(G25:G25)</f>
        <v>0</v>
      </c>
      <c r="H24" s="65">
        <f>SUM(H25:H25)</f>
        <v>144291</v>
      </c>
      <c r="I24" s="65">
        <f>SUM(I25:I25)</f>
        <v>98012</v>
      </c>
      <c r="J24" s="65">
        <f>SUM(J25:J25)</f>
        <v>74981</v>
      </c>
    </row>
    <row r="25" spans="1:23" x14ac:dyDescent="0.25">
      <c r="A25" s="69"/>
      <c r="B25" s="69">
        <v>63</v>
      </c>
      <c r="C25" s="70"/>
      <c r="D25" s="63"/>
      <c r="E25" s="66" t="s">
        <v>47</v>
      </c>
      <c r="F25" s="67">
        <v>24272.26</v>
      </c>
      <c r="G25" s="68">
        <v>0</v>
      </c>
      <c r="H25" s="68">
        <v>144291</v>
      </c>
      <c r="I25" s="68">
        <v>98012</v>
      </c>
      <c r="J25" s="68">
        <v>74981</v>
      </c>
      <c r="K25" s="279"/>
      <c r="L25" s="279"/>
      <c r="M25" s="279"/>
      <c r="N25" s="279"/>
      <c r="O25" s="279"/>
      <c r="P25" s="279"/>
      <c r="Q25" s="279"/>
      <c r="R25" s="279"/>
      <c r="S25" s="279"/>
      <c r="T25" s="279"/>
      <c r="U25" s="279"/>
      <c r="V25" s="279"/>
      <c r="W25" s="279"/>
    </row>
    <row r="26" spans="1:23" s="74" customFormat="1" ht="18.75" customHeight="1" x14ac:dyDescent="0.2">
      <c r="A26" s="73"/>
      <c r="B26" s="73">
        <v>64</v>
      </c>
      <c r="C26" s="73"/>
      <c r="D26" s="53"/>
      <c r="E26" s="53" t="s">
        <v>48</v>
      </c>
      <c r="F26" s="54">
        <f>SUM(F27)</f>
        <v>21679</v>
      </c>
      <c r="G26" s="55">
        <f t="shared" ref="G26:J27" si="0">SUM(G27)</f>
        <v>21680</v>
      </c>
      <c r="H26" s="55">
        <f t="shared" si="0"/>
        <v>21680</v>
      </c>
      <c r="I26" s="55">
        <f t="shared" si="0"/>
        <v>21680</v>
      </c>
      <c r="J26" s="55">
        <f t="shared" si="0"/>
        <v>21680</v>
      </c>
      <c r="K26" s="280"/>
      <c r="L26" s="280"/>
      <c r="M26" s="280"/>
      <c r="N26" s="280"/>
      <c r="O26" s="280"/>
      <c r="P26" s="280"/>
      <c r="Q26" s="280"/>
      <c r="R26" s="280"/>
      <c r="S26" s="280"/>
      <c r="T26" s="280"/>
      <c r="U26" s="280"/>
      <c r="V26" s="280"/>
      <c r="W26" s="280"/>
    </row>
    <row r="27" spans="1:23" s="76" customFormat="1" ht="15" customHeight="1" x14ac:dyDescent="0.2">
      <c r="A27" s="75"/>
      <c r="B27" s="75"/>
      <c r="C27" s="75" t="s">
        <v>49</v>
      </c>
      <c r="D27" s="56" t="s">
        <v>111</v>
      </c>
      <c r="E27" s="56" t="s">
        <v>50</v>
      </c>
      <c r="F27" s="57">
        <f>SUM(F28)</f>
        <v>21679</v>
      </c>
      <c r="G27" s="58">
        <f t="shared" si="0"/>
        <v>21680</v>
      </c>
      <c r="H27" s="58">
        <f t="shared" si="0"/>
        <v>21680</v>
      </c>
      <c r="I27" s="58">
        <f t="shared" si="0"/>
        <v>21680</v>
      </c>
      <c r="J27" s="58">
        <f t="shared" si="0"/>
        <v>21680</v>
      </c>
      <c r="K27" s="281"/>
      <c r="L27" s="281"/>
      <c r="M27" s="281"/>
      <c r="N27" s="281"/>
      <c r="O27" s="281"/>
      <c r="P27" s="281"/>
      <c r="Q27" s="281"/>
      <c r="R27" s="281"/>
      <c r="S27" s="281"/>
      <c r="T27" s="281"/>
      <c r="U27" s="281"/>
      <c r="V27" s="281"/>
      <c r="W27" s="281"/>
    </row>
    <row r="28" spans="1:23" x14ac:dyDescent="0.25">
      <c r="A28" s="69"/>
      <c r="B28" s="69">
        <v>64</v>
      </c>
      <c r="C28" s="69"/>
      <c r="D28" s="63"/>
      <c r="E28" s="66" t="s">
        <v>51</v>
      </c>
      <c r="F28" s="67">
        <v>21679</v>
      </c>
      <c r="G28" s="77">
        <v>21680</v>
      </c>
      <c r="H28" s="77">
        <v>21680</v>
      </c>
      <c r="I28" s="72">
        <v>21680</v>
      </c>
      <c r="J28" s="72">
        <v>21680</v>
      </c>
      <c r="K28" s="279"/>
      <c r="L28" s="279"/>
      <c r="M28" s="279"/>
      <c r="N28" s="279"/>
      <c r="O28" s="279"/>
      <c r="P28" s="279"/>
      <c r="Q28" s="279"/>
      <c r="R28" s="279"/>
      <c r="S28" s="279"/>
      <c r="T28" s="279"/>
      <c r="U28" s="279"/>
      <c r="V28" s="279"/>
      <c r="W28" s="279"/>
    </row>
    <row r="29" spans="1:23" ht="25.5" x14ac:dyDescent="0.25">
      <c r="A29" s="78"/>
      <c r="B29" s="73">
        <v>65</v>
      </c>
      <c r="C29" s="73"/>
      <c r="D29" s="53"/>
      <c r="E29" s="53" t="s">
        <v>52</v>
      </c>
      <c r="F29" s="54">
        <f>SUM(F30+F32)</f>
        <v>174715.13</v>
      </c>
      <c r="G29" s="55">
        <f>SUM(G30+G32)</f>
        <v>265860</v>
      </c>
      <c r="H29" s="55">
        <f t="shared" ref="H29:J29" si="1">SUM(H30+H32)</f>
        <v>250810</v>
      </c>
      <c r="I29" s="55">
        <f t="shared" si="1"/>
        <v>247810</v>
      </c>
      <c r="J29" s="55">
        <f t="shared" si="1"/>
        <v>247810</v>
      </c>
    </row>
    <row r="30" spans="1:23" x14ac:dyDescent="0.25">
      <c r="A30" s="69"/>
      <c r="B30" s="69"/>
      <c r="C30" s="70" t="s">
        <v>247</v>
      </c>
      <c r="D30" s="63" t="s">
        <v>112</v>
      </c>
      <c r="E30" s="63" t="s">
        <v>414</v>
      </c>
      <c r="F30" s="64">
        <f>SUM(F31)</f>
        <v>59100</v>
      </c>
      <c r="G30" s="65">
        <f>SUM(G31)</f>
        <v>100360</v>
      </c>
      <c r="H30" s="65">
        <f>SUM(H31)</f>
        <v>96560</v>
      </c>
      <c r="I30" s="65">
        <f>SUM(I31)</f>
        <v>96560</v>
      </c>
      <c r="J30" s="65">
        <f>SUM(J31)</f>
        <v>96560</v>
      </c>
    </row>
    <row r="31" spans="1:23" x14ac:dyDescent="0.25">
      <c r="A31" s="69"/>
      <c r="B31" s="69">
        <v>65</v>
      </c>
      <c r="C31" s="69"/>
      <c r="D31" s="63"/>
      <c r="E31" s="66" t="s">
        <v>413</v>
      </c>
      <c r="F31" s="67">
        <v>59100</v>
      </c>
      <c r="G31" s="79">
        <v>100360</v>
      </c>
      <c r="H31" s="79">
        <v>96560</v>
      </c>
      <c r="I31" s="79">
        <v>96560</v>
      </c>
      <c r="J31" s="79">
        <v>96560</v>
      </c>
    </row>
    <row r="32" spans="1:23" x14ac:dyDescent="0.25">
      <c r="A32" s="69"/>
      <c r="B32" s="69"/>
      <c r="C32" s="70" t="s">
        <v>53</v>
      </c>
      <c r="D32" s="63" t="s">
        <v>112</v>
      </c>
      <c r="E32" s="63" t="s">
        <v>54</v>
      </c>
      <c r="F32" s="64">
        <f>SUM(F33)</f>
        <v>115615.13</v>
      </c>
      <c r="G32" s="274">
        <f>SUM(G33)</f>
        <v>165500</v>
      </c>
      <c r="H32" s="274">
        <f t="shared" ref="H32:J32" si="2">SUM(H33)</f>
        <v>154250</v>
      </c>
      <c r="I32" s="274">
        <f t="shared" si="2"/>
        <v>151250</v>
      </c>
      <c r="J32" s="274">
        <f t="shared" si="2"/>
        <v>151250</v>
      </c>
    </row>
    <row r="33" spans="1:29" x14ac:dyDescent="0.25">
      <c r="A33" s="69"/>
      <c r="B33" s="69">
        <v>65</v>
      </c>
      <c r="C33" s="69"/>
      <c r="D33" s="63"/>
      <c r="E33" s="66" t="s">
        <v>415</v>
      </c>
      <c r="F33" s="67">
        <v>115615.13</v>
      </c>
      <c r="G33" s="77">
        <v>165500</v>
      </c>
      <c r="H33" s="77">
        <v>154250</v>
      </c>
      <c r="I33" s="77">
        <v>151250</v>
      </c>
      <c r="J33" s="77">
        <v>151250</v>
      </c>
    </row>
    <row r="34" spans="1:29" x14ac:dyDescent="0.25">
      <c r="A34" s="69"/>
      <c r="B34" s="69"/>
      <c r="C34" s="70" t="s">
        <v>55</v>
      </c>
      <c r="D34" s="63" t="s">
        <v>114</v>
      </c>
      <c r="E34" s="63" t="s">
        <v>56</v>
      </c>
      <c r="F34" s="64">
        <f>SUM(F35)</f>
        <v>0</v>
      </c>
      <c r="G34" s="65">
        <f>SUM(G35)</f>
        <v>0</v>
      </c>
      <c r="H34" s="65">
        <f>SUM(H35)</f>
        <v>0</v>
      </c>
      <c r="I34" s="65">
        <f>SUM(I35)</f>
        <v>0</v>
      </c>
      <c r="J34" s="65">
        <f>SUM(J35)</f>
        <v>0</v>
      </c>
    </row>
    <row r="35" spans="1:29" x14ac:dyDescent="0.25">
      <c r="A35" s="69"/>
      <c r="B35" s="69">
        <v>65</v>
      </c>
      <c r="C35" s="69"/>
      <c r="D35" s="63"/>
      <c r="E35" s="66" t="s">
        <v>56</v>
      </c>
      <c r="F35" s="67">
        <v>0</v>
      </c>
      <c r="G35" s="68">
        <v>0</v>
      </c>
      <c r="H35" s="68">
        <v>0</v>
      </c>
      <c r="I35" s="68">
        <v>0</v>
      </c>
      <c r="J35" s="68">
        <v>0</v>
      </c>
    </row>
    <row r="36" spans="1:29" ht="25.5" x14ac:dyDescent="0.25">
      <c r="A36" s="78"/>
      <c r="B36" s="73">
        <v>66</v>
      </c>
      <c r="C36" s="73"/>
      <c r="D36" s="80"/>
      <c r="E36" s="53" t="s">
        <v>57</v>
      </c>
      <c r="F36" s="54">
        <f>SUM(F37+F39)</f>
        <v>54737.65</v>
      </c>
      <c r="G36" s="55">
        <f>SUM(G37+G39)</f>
        <v>87070</v>
      </c>
      <c r="H36" s="55">
        <f t="shared" ref="H36:J36" si="3">SUM(H37+H39)</f>
        <v>80270</v>
      </c>
      <c r="I36" s="55">
        <f t="shared" si="3"/>
        <v>76270</v>
      </c>
      <c r="J36" s="55">
        <f t="shared" si="3"/>
        <v>76270</v>
      </c>
    </row>
    <row r="37" spans="1:29" x14ac:dyDescent="0.25">
      <c r="A37" s="69"/>
      <c r="B37" s="69"/>
      <c r="C37" s="70" t="s">
        <v>58</v>
      </c>
      <c r="D37" s="63" t="s">
        <v>58</v>
      </c>
      <c r="E37" s="63" t="s">
        <v>59</v>
      </c>
      <c r="F37" s="64">
        <f>SUM(F38)</f>
        <v>48603.85</v>
      </c>
      <c r="G37" s="65">
        <f>SUM(G38)</f>
        <v>80270</v>
      </c>
      <c r="H37" s="65">
        <f>SUM(H38)</f>
        <v>73270</v>
      </c>
      <c r="I37" s="65">
        <f>SUM(I38)</f>
        <v>69270</v>
      </c>
      <c r="J37" s="65">
        <f>SUM(J38)</f>
        <v>69270</v>
      </c>
    </row>
    <row r="38" spans="1:29" x14ac:dyDescent="0.25">
      <c r="A38" s="69"/>
      <c r="B38" s="69">
        <v>66</v>
      </c>
      <c r="C38" s="69"/>
      <c r="D38" s="71"/>
      <c r="E38" s="66" t="s">
        <v>60</v>
      </c>
      <c r="F38" s="67">
        <v>48603.85</v>
      </c>
      <c r="G38" s="79">
        <v>80270</v>
      </c>
      <c r="H38" s="79">
        <v>73270</v>
      </c>
      <c r="I38" s="79">
        <v>69270</v>
      </c>
      <c r="J38" s="79">
        <v>69270</v>
      </c>
    </row>
    <row r="39" spans="1:29" s="82" customFormat="1" x14ac:dyDescent="0.25">
      <c r="A39" s="70"/>
      <c r="B39" s="70"/>
      <c r="C39" s="70" t="s">
        <v>61</v>
      </c>
      <c r="D39" s="81" t="s">
        <v>61</v>
      </c>
      <c r="E39" s="63" t="s">
        <v>62</v>
      </c>
      <c r="F39" s="64">
        <f>SUM(F40:F40)</f>
        <v>6133.8</v>
      </c>
      <c r="G39" s="65">
        <f>SUM(G40:G40)</f>
        <v>6800</v>
      </c>
      <c r="H39" s="65">
        <f>SUM(H40:H40)</f>
        <v>7000</v>
      </c>
      <c r="I39" s="65">
        <f>SUM(I40:I40)</f>
        <v>7000</v>
      </c>
      <c r="J39" s="65">
        <f>SUM(J40:J40)</f>
        <v>7000</v>
      </c>
    </row>
    <row r="40" spans="1:29" x14ac:dyDescent="0.25">
      <c r="A40" s="69"/>
      <c r="B40" s="69">
        <v>66</v>
      </c>
      <c r="C40" s="69"/>
      <c r="D40" s="71"/>
      <c r="E40" s="66" t="s">
        <v>63</v>
      </c>
      <c r="F40" s="67">
        <v>6133.8</v>
      </c>
      <c r="G40" s="77">
        <v>6800</v>
      </c>
      <c r="H40" s="77">
        <v>7000</v>
      </c>
      <c r="I40" s="72">
        <v>7000</v>
      </c>
      <c r="J40" s="72">
        <v>7000</v>
      </c>
    </row>
    <row r="41" spans="1:29" ht="25.5" x14ac:dyDescent="0.25">
      <c r="A41" s="83"/>
      <c r="B41" s="73">
        <v>67</v>
      </c>
      <c r="C41" s="73"/>
      <c r="D41" s="84"/>
      <c r="E41" s="53" t="s">
        <v>64</v>
      </c>
      <c r="F41" s="54">
        <f>SUM(F42)</f>
        <v>640668.64</v>
      </c>
      <c r="G41" s="55">
        <f t="shared" ref="G41:J42" si="4">SUM(G42)</f>
        <v>776600</v>
      </c>
      <c r="H41" s="55">
        <f t="shared" si="4"/>
        <v>780104</v>
      </c>
      <c r="I41" s="55">
        <f t="shared" si="4"/>
        <v>801102</v>
      </c>
      <c r="J41" s="55">
        <f t="shared" si="4"/>
        <v>795345</v>
      </c>
      <c r="L41" s="282"/>
      <c r="M41" s="282"/>
      <c r="N41" s="282"/>
    </row>
    <row r="42" spans="1:29" x14ac:dyDescent="0.25">
      <c r="A42" s="70"/>
      <c r="B42" s="85"/>
      <c r="C42" s="70" t="s">
        <v>65</v>
      </c>
      <c r="D42" s="63" t="s">
        <v>113</v>
      </c>
      <c r="E42" s="63" t="s">
        <v>50</v>
      </c>
      <c r="F42" s="64">
        <f>SUM(F43)</f>
        <v>640668.64</v>
      </c>
      <c r="G42" s="65">
        <f t="shared" si="4"/>
        <v>776600</v>
      </c>
      <c r="H42" s="65">
        <f t="shared" si="4"/>
        <v>780104</v>
      </c>
      <c r="I42" s="65">
        <f t="shared" si="4"/>
        <v>801102</v>
      </c>
      <c r="J42" s="65">
        <f t="shared" si="4"/>
        <v>795345</v>
      </c>
      <c r="L42" s="282"/>
      <c r="M42" s="282"/>
      <c r="N42" s="282"/>
    </row>
    <row r="43" spans="1:29" ht="22.5" x14ac:dyDescent="0.25">
      <c r="A43" s="86"/>
      <c r="B43" s="86">
        <v>67</v>
      </c>
      <c r="C43" s="86"/>
      <c r="D43" s="87"/>
      <c r="E43" s="88" t="s">
        <v>64</v>
      </c>
      <c r="F43" s="89">
        <v>640668.64</v>
      </c>
      <c r="G43" s="90">
        <v>776600</v>
      </c>
      <c r="H43" s="90">
        <v>780104</v>
      </c>
      <c r="I43" s="90">
        <v>801102</v>
      </c>
      <c r="J43" s="90">
        <v>795345</v>
      </c>
      <c r="L43" s="277"/>
      <c r="M43" s="277"/>
      <c r="N43" s="277"/>
    </row>
    <row r="44" spans="1:29" s="96" customFormat="1" ht="17.25" customHeight="1" x14ac:dyDescent="0.2">
      <c r="A44" s="91">
        <v>7</v>
      </c>
      <c r="B44" s="91"/>
      <c r="C44" s="91"/>
      <c r="D44" s="92"/>
      <c r="E44" s="50" t="s">
        <v>66</v>
      </c>
      <c r="F44" s="93">
        <f t="shared" ref="F44:J46" si="5">SUM(F45)</f>
        <v>0</v>
      </c>
      <c r="G44" s="94">
        <f t="shared" si="5"/>
        <v>0</v>
      </c>
      <c r="H44" s="94">
        <f t="shared" si="5"/>
        <v>0</v>
      </c>
      <c r="I44" s="94">
        <f t="shared" si="5"/>
        <v>0</v>
      </c>
      <c r="J44" s="94">
        <f t="shared" si="5"/>
        <v>0</v>
      </c>
      <c r="K44" s="95"/>
      <c r="L44" s="283"/>
      <c r="M44" s="283"/>
      <c r="N44" s="283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</row>
    <row r="45" spans="1:29" s="74" customFormat="1" ht="20.25" customHeight="1" x14ac:dyDescent="0.2">
      <c r="A45" s="73"/>
      <c r="B45" s="73">
        <v>72</v>
      </c>
      <c r="C45" s="73"/>
      <c r="D45" s="97"/>
      <c r="E45" s="53" t="s">
        <v>67</v>
      </c>
      <c r="F45" s="98">
        <f t="shared" si="5"/>
        <v>0</v>
      </c>
      <c r="G45" s="99">
        <f t="shared" si="5"/>
        <v>0</v>
      </c>
      <c r="H45" s="99">
        <f t="shared" si="5"/>
        <v>0</v>
      </c>
      <c r="I45" s="99">
        <f t="shared" si="5"/>
        <v>0</v>
      </c>
      <c r="J45" s="99">
        <f t="shared" si="5"/>
        <v>0</v>
      </c>
      <c r="K45" s="95"/>
      <c r="L45" s="283"/>
      <c r="M45" s="283"/>
      <c r="N45" s="283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</row>
    <row r="46" spans="1:29" s="82" customFormat="1" x14ac:dyDescent="0.25">
      <c r="A46" s="70"/>
      <c r="B46" s="70"/>
      <c r="C46" s="70" t="s">
        <v>68</v>
      </c>
      <c r="D46" s="81" t="s">
        <v>68</v>
      </c>
      <c r="E46" s="63" t="s">
        <v>69</v>
      </c>
      <c r="F46" s="100">
        <f t="shared" si="5"/>
        <v>0</v>
      </c>
      <c r="G46" s="101">
        <f t="shared" si="5"/>
        <v>0</v>
      </c>
      <c r="H46" s="101">
        <f t="shared" si="5"/>
        <v>0</v>
      </c>
      <c r="I46" s="101">
        <f t="shared" si="5"/>
        <v>0</v>
      </c>
      <c r="J46" s="101">
        <f t="shared" si="5"/>
        <v>0</v>
      </c>
    </row>
    <row r="47" spans="1:29" x14ac:dyDescent="0.25">
      <c r="A47" s="69"/>
      <c r="B47" s="69">
        <v>72</v>
      </c>
      <c r="C47" s="69"/>
      <c r="D47" s="71"/>
      <c r="E47" s="66" t="s">
        <v>70</v>
      </c>
      <c r="F47" s="102">
        <v>0</v>
      </c>
      <c r="G47" s="79">
        <v>0</v>
      </c>
      <c r="H47" s="79">
        <v>0</v>
      </c>
      <c r="I47" s="68">
        <v>0</v>
      </c>
      <c r="J47" s="68">
        <v>0</v>
      </c>
    </row>
    <row r="48" spans="1:29" s="109" customFormat="1" ht="17.25" customHeight="1" x14ac:dyDescent="0.2">
      <c r="A48" s="103" t="s">
        <v>71</v>
      </c>
      <c r="B48" s="104"/>
      <c r="C48" s="104"/>
      <c r="D48" s="105"/>
      <c r="E48" s="106" t="s">
        <v>72</v>
      </c>
      <c r="F48" s="107">
        <f>SUM(F44+F14)</f>
        <v>1017996.0800000001</v>
      </c>
      <c r="G48" s="108">
        <f>SUM(G44+G14)</f>
        <v>1297010</v>
      </c>
      <c r="H48" s="108">
        <f>SUM(H44+H14)</f>
        <v>1450365</v>
      </c>
      <c r="I48" s="108">
        <f>SUM(I44+I14)</f>
        <v>1418084</v>
      </c>
      <c r="J48" s="108">
        <f>SUM(J44+J14)</f>
        <v>1389296</v>
      </c>
    </row>
    <row r="50" spans="1:10" ht="15.75" x14ac:dyDescent="0.25">
      <c r="A50" s="284"/>
      <c r="B50" s="310"/>
      <c r="C50" s="310"/>
      <c r="D50" s="310"/>
      <c r="E50" s="310"/>
      <c r="F50" s="310"/>
      <c r="G50" s="310"/>
      <c r="H50" s="310"/>
      <c r="I50" s="310"/>
      <c r="J50" s="310"/>
    </row>
    <row r="51" spans="1:10" ht="15.75" x14ac:dyDescent="0.25">
      <c r="A51" s="41"/>
      <c r="B51" s="43"/>
      <c r="C51" s="43"/>
      <c r="D51" s="43"/>
      <c r="E51" s="43"/>
      <c r="F51" s="44"/>
      <c r="G51" s="43"/>
      <c r="H51" s="43"/>
      <c r="I51" s="43"/>
      <c r="J51" s="43"/>
    </row>
    <row r="52" spans="1:10" ht="25.5" x14ac:dyDescent="0.25">
      <c r="A52" s="1"/>
      <c r="B52" s="1"/>
      <c r="C52" s="1"/>
      <c r="D52" s="1"/>
      <c r="E52" s="1"/>
      <c r="F52" s="45" t="s">
        <v>390</v>
      </c>
      <c r="G52" s="46" t="s">
        <v>391</v>
      </c>
      <c r="H52" s="47" t="s">
        <v>392</v>
      </c>
      <c r="I52" s="47" t="s">
        <v>3</v>
      </c>
      <c r="J52" s="47" t="s">
        <v>393</v>
      </c>
    </row>
    <row r="53" spans="1:10" ht="25.5" x14ac:dyDescent="0.25">
      <c r="A53" s="47" t="s">
        <v>27</v>
      </c>
      <c r="B53" s="48" t="s">
        <v>28</v>
      </c>
      <c r="C53" s="48" t="s">
        <v>105</v>
      </c>
      <c r="D53" s="48" t="s">
        <v>29</v>
      </c>
      <c r="E53" s="48" t="s">
        <v>73</v>
      </c>
      <c r="F53" s="49" t="s">
        <v>4</v>
      </c>
      <c r="G53" s="47" t="s">
        <v>4</v>
      </c>
      <c r="H53" s="47" t="s">
        <v>4</v>
      </c>
      <c r="I53" s="47" t="s">
        <v>4</v>
      </c>
      <c r="J53" s="47" t="s">
        <v>4</v>
      </c>
    </row>
    <row r="54" spans="1:10" ht="15.75" customHeight="1" x14ac:dyDescent="0.25">
      <c r="A54" s="53">
        <v>3</v>
      </c>
      <c r="B54" s="53"/>
      <c r="C54" s="53"/>
      <c r="D54" s="53"/>
      <c r="E54" s="53" t="s">
        <v>74</v>
      </c>
      <c r="F54" s="54">
        <f>SUM(F55+F59+F74+F79+F81)</f>
        <v>998026.65</v>
      </c>
      <c r="G54" s="55">
        <f>SUM(G55+G59+G74+G79+G81)</f>
        <v>1303010</v>
      </c>
      <c r="H54" s="55">
        <f>SUM(H55+H59+H74+H79+H81)</f>
        <v>1436749</v>
      </c>
      <c r="I54" s="55">
        <f>SUM(I55+I59+I74+I79+I81)</f>
        <v>1383684</v>
      </c>
      <c r="J54" s="55">
        <f>SUM(J55+J59+J74+J79+J81)</f>
        <v>1388596</v>
      </c>
    </row>
    <row r="55" spans="1:10" ht="15.75" customHeight="1" x14ac:dyDescent="0.25">
      <c r="A55" s="110"/>
      <c r="B55" s="110">
        <v>31</v>
      </c>
      <c r="C55" s="110"/>
      <c r="D55" s="110"/>
      <c r="E55" s="110" t="s">
        <v>75</v>
      </c>
      <c r="F55" s="111">
        <f>SUM(F56:F58)</f>
        <v>520398.41</v>
      </c>
      <c r="G55" s="21">
        <f>SUM(G56:G58)</f>
        <v>578200</v>
      </c>
      <c r="H55" s="21">
        <f>SUM(H56:H58)</f>
        <v>590560</v>
      </c>
      <c r="I55" s="21">
        <f>SUM(I56:I58)</f>
        <v>608700</v>
      </c>
      <c r="J55" s="21">
        <f>SUM(J56:J58)</f>
        <v>600700</v>
      </c>
    </row>
    <row r="56" spans="1:10" x14ac:dyDescent="0.25">
      <c r="A56" s="70"/>
      <c r="B56" s="85"/>
      <c r="C56" s="63" t="s">
        <v>65</v>
      </c>
      <c r="D56" s="63" t="s">
        <v>113</v>
      </c>
      <c r="E56" s="63" t="s">
        <v>50</v>
      </c>
      <c r="F56" s="67">
        <v>520398.41</v>
      </c>
      <c r="G56" s="68">
        <v>561400</v>
      </c>
      <c r="H56" s="68">
        <v>566672</v>
      </c>
      <c r="I56" s="68">
        <v>576900</v>
      </c>
      <c r="J56" s="68">
        <v>573900</v>
      </c>
    </row>
    <row r="57" spans="1:10" x14ac:dyDescent="0.25">
      <c r="A57" s="69"/>
      <c r="B57" s="69"/>
      <c r="C57" s="63" t="s">
        <v>58</v>
      </c>
      <c r="D57" s="63" t="s">
        <v>58</v>
      </c>
      <c r="E57" s="63" t="s">
        <v>59</v>
      </c>
      <c r="F57" s="67">
        <v>0</v>
      </c>
      <c r="G57" s="72">
        <v>16800</v>
      </c>
      <c r="H57" s="72">
        <v>16800</v>
      </c>
      <c r="I57" s="72">
        <v>16800</v>
      </c>
      <c r="J57" s="72">
        <v>16800</v>
      </c>
    </row>
    <row r="58" spans="1:10" x14ac:dyDescent="0.25">
      <c r="A58" s="69"/>
      <c r="B58" s="69"/>
      <c r="C58" s="63" t="s">
        <v>416</v>
      </c>
      <c r="D58" s="63" t="s">
        <v>109</v>
      </c>
      <c r="E58" s="63" t="s">
        <v>423</v>
      </c>
      <c r="F58" s="67">
        <v>0</v>
      </c>
      <c r="G58" s="68">
        <v>0</v>
      </c>
      <c r="H58" s="68">
        <v>7088</v>
      </c>
      <c r="I58" s="68">
        <v>15000</v>
      </c>
      <c r="J58" s="68">
        <v>10000</v>
      </c>
    </row>
    <row r="59" spans="1:10" x14ac:dyDescent="0.25">
      <c r="A59" s="85"/>
      <c r="B59" s="85">
        <v>32</v>
      </c>
      <c r="C59" s="112"/>
      <c r="D59" s="112"/>
      <c r="E59" s="85" t="s">
        <v>76</v>
      </c>
      <c r="F59" s="111">
        <f>SUM(F60:F73)</f>
        <v>463017.64999999997</v>
      </c>
      <c r="G59" s="21">
        <f>SUM(G60:G73)</f>
        <v>723300</v>
      </c>
      <c r="H59" s="21">
        <f>SUM(H60:H73)</f>
        <v>843749</v>
      </c>
      <c r="I59" s="21">
        <f t="shared" ref="I59:J59" si="6">SUM(I60:I73)</f>
        <v>772544</v>
      </c>
      <c r="J59" s="21">
        <f t="shared" si="6"/>
        <v>785456</v>
      </c>
    </row>
    <row r="60" spans="1:10" x14ac:dyDescent="0.25">
      <c r="A60" s="70"/>
      <c r="B60" s="85"/>
      <c r="C60" s="63" t="s">
        <v>65</v>
      </c>
      <c r="D60" s="63" t="s">
        <v>113</v>
      </c>
      <c r="E60" s="63" t="s">
        <v>50</v>
      </c>
      <c r="F60" s="67">
        <v>166902.39999999999</v>
      </c>
      <c r="G60" s="68">
        <v>214980</v>
      </c>
      <c r="H60" s="68">
        <v>212962</v>
      </c>
      <c r="I60" s="68">
        <v>223732</v>
      </c>
      <c r="J60" s="68">
        <v>220975</v>
      </c>
    </row>
    <row r="61" spans="1:10" x14ac:dyDescent="0.25">
      <c r="A61" s="70"/>
      <c r="B61" s="85"/>
      <c r="C61" s="63" t="s">
        <v>49</v>
      </c>
      <c r="D61" s="63" t="s">
        <v>111</v>
      </c>
      <c r="E61" s="63" t="s">
        <v>78</v>
      </c>
      <c r="F61" s="67">
        <v>0</v>
      </c>
      <c r="G61" s="68">
        <v>36680</v>
      </c>
      <c r="H61" s="68">
        <v>31680</v>
      </c>
      <c r="I61" s="68">
        <v>21680</v>
      </c>
      <c r="J61" s="68">
        <v>21680</v>
      </c>
    </row>
    <row r="62" spans="1:10" x14ac:dyDescent="0.25">
      <c r="A62" s="69"/>
      <c r="B62" s="69"/>
      <c r="C62" s="63" t="s">
        <v>58</v>
      </c>
      <c r="D62" s="63" t="s">
        <v>58</v>
      </c>
      <c r="E62" s="63" t="s">
        <v>59</v>
      </c>
      <c r="F62" s="67">
        <v>30165.11</v>
      </c>
      <c r="G62" s="68">
        <v>59200</v>
      </c>
      <c r="H62" s="68">
        <v>52200</v>
      </c>
      <c r="I62" s="68">
        <v>52200</v>
      </c>
      <c r="J62" s="68">
        <v>52200</v>
      </c>
    </row>
    <row r="63" spans="1:10" x14ac:dyDescent="0.25">
      <c r="A63" s="69"/>
      <c r="B63" s="69"/>
      <c r="C63" s="63" t="s">
        <v>247</v>
      </c>
      <c r="D63" s="63" t="s">
        <v>112</v>
      </c>
      <c r="E63" s="63" t="s">
        <v>414</v>
      </c>
      <c r="F63" s="67">
        <v>59100</v>
      </c>
      <c r="G63" s="68">
        <v>100160</v>
      </c>
      <c r="H63" s="68">
        <v>96460</v>
      </c>
      <c r="I63" s="68">
        <v>96460</v>
      </c>
      <c r="J63" s="68">
        <v>96460</v>
      </c>
    </row>
    <row r="64" spans="1:10" x14ac:dyDescent="0.25">
      <c r="A64" s="69"/>
      <c r="B64" s="69"/>
      <c r="C64" s="63" t="s">
        <v>53</v>
      </c>
      <c r="D64" s="63" t="s">
        <v>112</v>
      </c>
      <c r="E64" s="63" t="s">
        <v>54</v>
      </c>
      <c r="F64" s="67">
        <v>92200.75</v>
      </c>
      <c r="G64" s="68">
        <v>162680</v>
      </c>
      <c r="H64" s="68">
        <v>149650</v>
      </c>
      <c r="I64" s="68">
        <v>149650</v>
      </c>
      <c r="J64" s="68">
        <v>149650</v>
      </c>
    </row>
    <row r="65" spans="1:14" x14ac:dyDescent="0.25">
      <c r="A65" s="69"/>
      <c r="B65" s="69"/>
      <c r="C65" s="63" t="s">
        <v>55</v>
      </c>
      <c r="D65" s="63" t="s">
        <v>114</v>
      </c>
      <c r="E65" s="63" t="s">
        <v>56</v>
      </c>
      <c r="F65" s="67">
        <v>0</v>
      </c>
      <c r="G65" s="68">
        <v>0</v>
      </c>
      <c r="H65" s="68">
        <v>0</v>
      </c>
      <c r="I65" s="68">
        <v>0</v>
      </c>
      <c r="J65" s="68">
        <v>0</v>
      </c>
    </row>
    <row r="66" spans="1:14" x14ac:dyDescent="0.25">
      <c r="A66" s="63"/>
      <c r="B66" s="63"/>
      <c r="C66" s="63" t="s">
        <v>36</v>
      </c>
      <c r="D66" s="63" t="s">
        <v>106</v>
      </c>
      <c r="E66" s="63" t="s">
        <v>37</v>
      </c>
      <c r="F66" s="67">
        <v>38712.230000000003</v>
      </c>
      <c r="G66" s="68">
        <v>66500</v>
      </c>
      <c r="H66" s="68">
        <v>85250</v>
      </c>
      <c r="I66" s="68">
        <v>85250</v>
      </c>
      <c r="J66" s="68">
        <v>85250</v>
      </c>
    </row>
    <row r="67" spans="1:14" x14ac:dyDescent="0.25">
      <c r="A67" s="69"/>
      <c r="B67" s="69"/>
      <c r="C67" s="63" t="s">
        <v>39</v>
      </c>
      <c r="D67" s="63" t="s">
        <v>107</v>
      </c>
      <c r="E67" s="70" t="s">
        <v>40</v>
      </c>
      <c r="F67" s="67">
        <v>16490.12</v>
      </c>
      <c r="G67" s="68">
        <v>27460</v>
      </c>
      <c r="H67" s="68">
        <v>37060</v>
      </c>
      <c r="I67" s="68">
        <v>37060</v>
      </c>
      <c r="J67" s="68">
        <v>37060</v>
      </c>
    </row>
    <row r="68" spans="1:14" x14ac:dyDescent="0.25">
      <c r="A68" s="69"/>
      <c r="B68" s="69"/>
      <c r="C68" s="63" t="s">
        <v>42</v>
      </c>
      <c r="D68" s="63" t="s">
        <v>108</v>
      </c>
      <c r="E68" s="63" t="s">
        <v>43</v>
      </c>
      <c r="F68" s="67">
        <v>23579.18</v>
      </c>
      <c r="G68" s="68">
        <v>31840</v>
      </c>
      <c r="H68" s="68">
        <v>32200</v>
      </c>
      <c r="I68" s="68">
        <v>32200</v>
      </c>
      <c r="J68" s="68">
        <v>32200</v>
      </c>
    </row>
    <row r="69" spans="1:14" x14ac:dyDescent="0.25">
      <c r="A69" s="69"/>
      <c r="B69" s="69"/>
      <c r="C69" s="63" t="s">
        <v>416</v>
      </c>
      <c r="D69" s="63"/>
      <c r="E69" s="63" t="s">
        <v>423</v>
      </c>
      <c r="F69" s="67">
        <v>0</v>
      </c>
      <c r="G69" s="68">
        <v>0</v>
      </c>
      <c r="H69" s="68">
        <v>6926</v>
      </c>
      <c r="I69" s="68">
        <v>49312</v>
      </c>
      <c r="J69" s="68">
        <v>64981</v>
      </c>
    </row>
    <row r="70" spans="1:14" x14ac:dyDescent="0.25">
      <c r="A70" s="63"/>
      <c r="B70" s="63"/>
      <c r="C70" s="63" t="s">
        <v>33</v>
      </c>
      <c r="D70" s="63" t="s">
        <v>110</v>
      </c>
      <c r="E70" s="63" t="s">
        <v>79</v>
      </c>
      <c r="F70" s="67">
        <v>8687.7000000000007</v>
      </c>
      <c r="G70" s="68">
        <v>17000</v>
      </c>
      <c r="H70" s="68">
        <v>18000</v>
      </c>
      <c r="I70" s="68">
        <v>18000</v>
      </c>
      <c r="J70" s="68">
        <v>18000</v>
      </c>
    </row>
    <row r="71" spans="1:14" x14ac:dyDescent="0.25">
      <c r="A71" s="63"/>
      <c r="B71" s="63"/>
      <c r="C71" s="63" t="s">
        <v>45</v>
      </c>
      <c r="D71" s="63" t="s">
        <v>109</v>
      </c>
      <c r="E71" s="63" t="s">
        <v>46</v>
      </c>
      <c r="F71" s="67">
        <v>21046.36</v>
      </c>
      <c r="G71" s="72">
        <v>0</v>
      </c>
      <c r="H71" s="72">
        <v>114361</v>
      </c>
      <c r="I71" s="72">
        <v>0</v>
      </c>
      <c r="J71" s="72">
        <v>0</v>
      </c>
      <c r="L71" s="277"/>
      <c r="M71" s="277"/>
      <c r="N71" s="277"/>
    </row>
    <row r="72" spans="1:14" x14ac:dyDescent="0.25">
      <c r="A72" s="63"/>
      <c r="B72" s="63"/>
      <c r="C72" s="63" t="s">
        <v>61</v>
      </c>
      <c r="D72" s="63" t="s">
        <v>61</v>
      </c>
      <c r="E72" s="63" t="s">
        <v>80</v>
      </c>
      <c r="F72" s="67">
        <v>6133.8</v>
      </c>
      <c r="G72" s="72">
        <v>6800</v>
      </c>
      <c r="H72" s="72">
        <v>7000</v>
      </c>
      <c r="I72" s="72">
        <v>7000</v>
      </c>
      <c r="J72" s="72">
        <v>7000</v>
      </c>
    </row>
    <row r="73" spans="1:14" x14ac:dyDescent="0.25">
      <c r="A73" s="63"/>
      <c r="B73" s="63"/>
      <c r="C73" s="63" t="s">
        <v>81</v>
      </c>
      <c r="D73" s="63" t="s">
        <v>68</v>
      </c>
      <c r="E73" s="63" t="s">
        <v>66</v>
      </c>
      <c r="F73" s="67">
        <v>0</v>
      </c>
      <c r="G73" s="72">
        <v>0</v>
      </c>
      <c r="H73" s="72">
        <v>0</v>
      </c>
      <c r="I73" s="72">
        <v>0</v>
      </c>
      <c r="J73" s="72">
        <v>0</v>
      </c>
      <c r="L73" s="276"/>
    </row>
    <row r="74" spans="1:14" x14ac:dyDescent="0.25">
      <c r="A74" s="85"/>
      <c r="B74" s="85">
        <v>34</v>
      </c>
      <c r="C74" s="112"/>
      <c r="D74" s="112"/>
      <c r="E74" s="85" t="s">
        <v>82</v>
      </c>
      <c r="F74" s="111">
        <f>SUM(F75:F78)</f>
        <v>718</v>
      </c>
      <c r="G74" s="21">
        <f>SUM(G75:G78)</f>
        <v>1510</v>
      </c>
      <c r="H74" s="21">
        <f>SUM(H75:H78)</f>
        <v>2440</v>
      </c>
      <c r="I74" s="21">
        <f>SUM(I75:I78)</f>
        <v>2440</v>
      </c>
      <c r="J74" s="21">
        <f>SUM(J75:J78)</f>
        <v>2440</v>
      </c>
    </row>
    <row r="75" spans="1:14" x14ac:dyDescent="0.25">
      <c r="A75" s="85"/>
      <c r="B75" s="85"/>
      <c r="C75" s="63" t="s">
        <v>65</v>
      </c>
      <c r="D75" s="63" t="s">
        <v>113</v>
      </c>
      <c r="E75" s="63" t="s">
        <v>50</v>
      </c>
      <c r="F75" s="67">
        <v>77.78</v>
      </c>
      <c r="G75" s="72">
        <v>220</v>
      </c>
      <c r="H75" s="72">
        <v>470</v>
      </c>
      <c r="I75" s="72">
        <v>470</v>
      </c>
      <c r="J75" s="72">
        <v>470</v>
      </c>
    </row>
    <row r="76" spans="1:14" x14ac:dyDescent="0.25">
      <c r="A76" s="85"/>
      <c r="B76" s="85"/>
      <c r="C76" s="63" t="s">
        <v>58</v>
      </c>
      <c r="D76" s="63" t="s">
        <v>58</v>
      </c>
      <c r="E76" s="63" t="s">
        <v>59</v>
      </c>
      <c r="F76" s="67">
        <v>36.049999999999997</v>
      </c>
      <c r="G76" s="72">
        <v>270</v>
      </c>
      <c r="H76" s="72">
        <v>270</v>
      </c>
      <c r="I76" s="72">
        <v>270</v>
      </c>
      <c r="J76" s="72">
        <v>270</v>
      </c>
    </row>
    <row r="77" spans="1:14" x14ac:dyDescent="0.25">
      <c r="A77" s="69"/>
      <c r="B77" s="69"/>
      <c r="C77" s="63" t="s">
        <v>247</v>
      </c>
      <c r="D77" s="63" t="s">
        <v>112</v>
      </c>
      <c r="E77" s="63" t="s">
        <v>414</v>
      </c>
      <c r="F77" s="67">
        <v>0</v>
      </c>
      <c r="G77" s="68">
        <v>200</v>
      </c>
      <c r="H77" s="68">
        <v>100</v>
      </c>
      <c r="I77" s="68">
        <v>100</v>
      </c>
      <c r="J77" s="68">
        <v>100</v>
      </c>
    </row>
    <row r="78" spans="1:14" x14ac:dyDescent="0.25">
      <c r="A78" s="69"/>
      <c r="B78" s="69"/>
      <c r="C78" s="63" t="s">
        <v>53</v>
      </c>
      <c r="D78" s="63" t="s">
        <v>112</v>
      </c>
      <c r="E78" s="63" t="s">
        <v>54</v>
      </c>
      <c r="F78" s="67">
        <v>604.16999999999996</v>
      </c>
      <c r="G78" s="68">
        <v>820</v>
      </c>
      <c r="H78" s="68">
        <v>1600</v>
      </c>
      <c r="I78" s="68">
        <v>1600</v>
      </c>
      <c r="J78" s="68">
        <v>1600</v>
      </c>
    </row>
    <row r="79" spans="1:14" s="95" customFormat="1" ht="15.75" customHeight="1" x14ac:dyDescent="0.2">
      <c r="A79" s="85"/>
      <c r="B79" s="85">
        <v>35</v>
      </c>
      <c r="C79" s="110"/>
      <c r="D79" s="110"/>
      <c r="E79" s="110" t="s">
        <v>83</v>
      </c>
      <c r="F79" s="111">
        <f>SUM(F80)</f>
        <v>7833.53</v>
      </c>
      <c r="G79" s="21">
        <f>SUM(G80)</f>
        <v>0</v>
      </c>
      <c r="H79" s="21">
        <f>SUM(H80)</f>
        <v>0</v>
      </c>
      <c r="I79" s="21">
        <f>SUM(I80)</f>
        <v>0</v>
      </c>
      <c r="J79" s="21">
        <f>SUM(J80)</f>
        <v>0</v>
      </c>
    </row>
    <row r="80" spans="1:14" x14ac:dyDescent="0.25">
      <c r="A80" s="69"/>
      <c r="B80" s="69"/>
      <c r="C80" s="63" t="s">
        <v>45</v>
      </c>
      <c r="D80" s="63" t="s">
        <v>109</v>
      </c>
      <c r="E80" s="63" t="s">
        <v>46</v>
      </c>
      <c r="F80" s="67">
        <v>7833.53</v>
      </c>
      <c r="G80" s="72">
        <v>0</v>
      </c>
      <c r="H80" s="72">
        <v>0</v>
      </c>
      <c r="I80" s="72">
        <v>0</v>
      </c>
      <c r="J80" s="72">
        <v>0</v>
      </c>
    </row>
    <row r="81" spans="1:10" x14ac:dyDescent="0.25">
      <c r="A81" s="85"/>
      <c r="B81" s="85">
        <v>38</v>
      </c>
      <c r="C81" s="112"/>
      <c r="D81" s="112"/>
      <c r="E81" s="113" t="s">
        <v>84</v>
      </c>
      <c r="F81" s="111">
        <f>SUM(F82:F83)</f>
        <v>6059.06</v>
      </c>
      <c r="G81" s="21">
        <f>SUM(G82:G83)</f>
        <v>0</v>
      </c>
      <c r="H81" s="21">
        <f>SUM(H82:H83)</f>
        <v>0</v>
      </c>
      <c r="I81" s="21">
        <f>SUM(I82:I83)</f>
        <v>0</v>
      </c>
      <c r="J81" s="21">
        <f>SUM(J82:J83)</f>
        <v>0</v>
      </c>
    </row>
    <row r="82" spans="1:10" x14ac:dyDescent="0.25">
      <c r="A82" s="69"/>
      <c r="B82" s="69"/>
      <c r="C82" s="63" t="s">
        <v>45</v>
      </c>
      <c r="D82" s="63" t="s">
        <v>109</v>
      </c>
      <c r="E82" s="63" t="s">
        <v>46</v>
      </c>
      <c r="F82" s="67">
        <v>6059.06</v>
      </c>
      <c r="G82" s="68">
        <v>0</v>
      </c>
      <c r="H82" s="68">
        <v>0</v>
      </c>
      <c r="I82" s="68">
        <v>0</v>
      </c>
      <c r="J82" s="68">
        <v>0</v>
      </c>
    </row>
    <row r="83" spans="1:10" x14ac:dyDescent="0.25">
      <c r="A83" s="69"/>
      <c r="B83" s="69"/>
      <c r="C83" s="63" t="s">
        <v>55</v>
      </c>
      <c r="D83" s="63" t="s">
        <v>114</v>
      </c>
      <c r="E83" s="63" t="s">
        <v>56</v>
      </c>
      <c r="F83" s="67">
        <v>0</v>
      </c>
      <c r="G83" s="72">
        <v>0</v>
      </c>
      <c r="H83" s="72">
        <v>0</v>
      </c>
      <c r="I83" s="72">
        <v>0</v>
      </c>
      <c r="J83" s="72">
        <v>0</v>
      </c>
    </row>
    <row r="84" spans="1:10" x14ac:dyDescent="0.25">
      <c r="A84" s="114">
        <v>4</v>
      </c>
      <c r="B84" s="114"/>
      <c r="C84" s="114"/>
      <c r="D84" s="114"/>
      <c r="E84" s="115" t="s">
        <v>85</v>
      </c>
      <c r="F84" s="54">
        <f>SUM(F85+F96)</f>
        <v>23679.5</v>
      </c>
      <c r="G84" s="55">
        <f>SUM(G85+G96)</f>
        <v>14000</v>
      </c>
      <c r="H84" s="55">
        <f>SUM(H85+H96)</f>
        <v>33616</v>
      </c>
      <c r="I84" s="55">
        <f>SUM(I85+I96)</f>
        <v>34400</v>
      </c>
      <c r="J84" s="55">
        <f>SUM(J85+J96)</f>
        <v>700</v>
      </c>
    </row>
    <row r="85" spans="1:10" ht="25.5" x14ac:dyDescent="0.25">
      <c r="A85" s="110"/>
      <c r="B85" s="110">
        <v>42</v>
      </c>
      <c r="C85" s="110"/>
      <c r="D85" s="110"/>
      <c r="E85" s="116" t="s">
        <v>86</v>
      </c>
      <c r="F85" s="111">
        <f>SUM(F86:F95)</f>
        <v>23679.5</v>
      </c>
      <c r="G85" s="21">
        <f>SUM(G86:G95)</f>
        <v>14000</v>
      </c>
      <c r="H85" s="21">
        <f>SUM(H86:H95)</f>
        <v>33616</v>
      </c>
      <c r="I85" s="21">
        <f>SUM(I86:I95)</f>
        <v>34400</v>
      </c>
      <c r="J85" s="21">
        <f>SUM(J86:J95)</f>
        <v>700</v>
      </c>
    </row>
    <row r="86" spans="1:10" x14ac:dyDescent="0.25">
      <c r="A86" s="70"/>
      <c r="B86" s="85"/>
      <c r="C86" s="63" t="s">
        <v>65</v>
      </c>
      <c r="D86" s="63" t="s">
        <v>113</v>
      </c>
      <c r="E86" s="63" t="s">
        <v>50</v>
      </c>
      <c r="F86" s="67">
        <v>0</v>
      </c>
      <c r="G86" s="68">
        <v>0</v>
      </c>
      <c r="H86" s="68">
        <v>0</v>
      </c>
      <c r="I86" s="68">
        <v>0</v>
      </c>
      <c r="J86" s="117">
        <v>0</v>
      </c>
    </row>
    <row r="87" spans="1:10" x14ac:dyDescent="0.25">
      <c r="A87" s="70"/>
      <c r="B87" s="85"/>
      <c r="C87" s="63" t="s">
        <v>77</v>
      </c>
      <c r="D87" s="63" t="s">
        <v>111</v>
      </c>
      <c r="E87" s="63" t="s">
        <v>78</v>
      </c>
      <c r="F87" s="67">
        <v>7263.95</v>
      </c>
      <c r="G87" s="68">
        <v>5000</v>
      </c>
      <c r="H87" s="68">
        <v>10000</v>
      </c>
      <c r="I87" s="68">
        <v>0</v>
      </c>
      <c r="J87" s="117">
        <v>0</v>
      </c>
    </row>
    <row r="88" spans="1:10" x14ac:dyDescent="0.25">
      <c r="A88" s="70"/>
      <c r="B88" s="85"/>
      <c r="C88" s="63" t="s">
        <v>58</v>
      </c>
      <c r="D88" s="63" t="s">
        <v>58</v>
      </c>
      <c r="E88" s="63" t="s">
        <v>59</v>
      </c>
      <c r="F88" s="67">
        <v>4642.93</v>
      </c>
      <c r="G88" s="68">
        <v>4000</v>
      </c>
      <c r="H88" s="68">
        <v>4000</v>
      </c>
      <c r="I88" s="68"/>
      <c r="J88" s="117"/>
    </row>
    <row r="89" spans="1:10" x14ac:dyDescent="0.25">
      <c r="A89" s="69"/>
      <c r="B89" s="69"/>
      <c r="C89" s="63" t="s">
        <v>53</v>
      </c>
      <c r="D89" s="63" t="s">
        <v>112</v>
      </c>
      <c r="E89" s="63" t="s">
        <v>54</v>
      </c>
      <c r="F89" s="118">
        <v>1130</v>
      </c>
      <c r="G89" s="119">
        <v>2000</v>
      </c>
      <c r="H89" s="119">
        <v>3000</v>
      </c>
      <c r="I89" s="119">
        <v>0</v>
      </c>
      <c r="J89" s="119">
        <v>0</v>
      </c>
    </row>
    <row r="90" spans="1:10" x14ac:dyDescent="0.25">
      <c r="A90" s="63"/>
      <c r="B90" s="63"/>
      <c r="C90" s="63" t="s">
        <v>36</v>
      </c>
      <c r="D90" s="63" t="s">
        <v>106</v>
      </c>
      <c r="E90" s="63" t="s">
        <v>37</v>
      </c>
      <c r="F90" s="118">
        <v>10000</v>
      </c>
      <c r="G90" s="119">
        <v>2300</v>
      </c>
      <c r="H90" s="119">
        <v>0</v>
      </c>
      <c r="I90" s="119">
        <v>0</v>
      </c>
      <c r="J90" s="119">
        <v>0</v>
      </c>
    </row>
    <row r="91" spans="1:10" x14ac:dyDescent="0.25">
      <c r="A91" s="63"/>
      <c r="B91" s="63"/>
      <c r="C91" s="63" t="s">
        <v>39</v>
      </c>
      <c r="D91" s="63" t="s">
        <v>107</v>
      </c>
      <c r="E91" s="70" t="s">
        <v>40</v>
      </c>
      <c r="F91" s="118">
        <v>0</v>
      </c>
      <c r="G91" s="119">
        <v>0</v>
      </c>
      <c r="H91" s="119">
        <v>0</v>
      </c>
      <c r="I91" s="119">
        <v>0</v>
      </c>
      <c r="J91" s="119">
        <v>0</v>
      </c>
    </row>
    <row r="92" spans="1:10" x14ac:dyDescent="0.25">
      <c r="A92" s="63"/>
      <c r="B92" s="63"/>
      <c r="C92" s="63" t="s">
        <v>42</v>
      </c>
      <c r="D92" s="63" t="s">
        <v>108</v>
      </c>
      <c r="E92" s="63" t="s">
        <v>43</v>
      </c>
      <c r="F92" s="118">
        <v>642.62</v>
      </c>
      <c r="G92" s="119">
        <v>700</v>
      </c>
      <c r="H92" s="119">
        <v>700</v>
      </c>
      <c r="I92" s="119">
        <v>700</v>
      </c>
      <c r="J92" s="119">
        <v>700</v>
      </c>
    </row>
    <row r="93" spans="1:10" x14ac:dyDescent="0.25">
      <c r="A93" s="63"/>
      <c r="B93" s="63"/>
      <c r="C93" s="63" t="s">
        <v>416</v>
      </c>
      <c r="D93" s="63"/>
      <c r="E93" s="63" t="s">
        <v>423</v>
      </c>
      <c r="F93" s="120">
        <v>0</v>
      </c>
      <c r="G93" s="121">
        <v>0</v>
      </c>
      <c r="H93" s="121">
        <v>0</v>
      </c>
      <c r="I93" s="121">
        <v>33700</v>
      </c>
      <c r="J93" s="121">
        <v>0</v>
      </c>
    </row>
    <row r="94" spans="1:10" x14ac:dyDescent="0.25">
      <c r="A94" s="63"/>
      <c r="B94" s="63"/>
      <c r="C94" s="63" t="s">
        <v>45</v>
      </c>
      <c r="D94" s="63"/>
      <c r="E94" s="63" t="s">
        <v>46</v>
      </c>
      <c r="F94" s="120">
        <v>0</v>
      </c>
      <c r="G94" s="121">
        <v>0</v>
      </c>
      <c r="H94" s="121">
        <v>15916</v>
      </c>
      <c r="I94" s="121">
        <v>0</v>
      </c>
      <c r="J94" s="121">
        <v>0</v>
      </c>
    </row>
    <row r="95" spans="1:10" x14ac:dyDescent="0.25">
      <c r="A95" s="63"/>
      <c r="B95" s="63"/>
      <c r="C95" s="63" t="s">
        <v>61</v>
      </c>
      <c r="D95" s="63" t="s">
        <v>61</v>
      </c>
      <c r="E95" s="63" t="s">
        <v>80</v>
      </c>
      <c r="F95" s="120">
        <v>0</v>
      </c>
      <c r="G95" s="121">
        <v>0</v>
      </c>
      <c r="H95" s="121">
        <v>0</v>
      </c>
      <c r="I95" s="121">
        <v>0</v>
      </c>
      <c r="J95" s="121">
        <v>0</v>
      </c>
    </row>
    <row r="96" spans="1:10" ht="25.5" x14ac:dyDescent="0.25">
      <c r="A96" s="110"/>
      <c r="B96" s="110">
        <v>45</v>
      </c>
      <c r="C96" s="110"/>
      <c r="D96" s="110"/>
      <c r="E96" s="116" t="s">
        <v>87</v>
      </c>
      <c r="F96" s="111">
        <f>SUM(F97:F98)</f>
        <v>0</v>
      </c>
      <c r="G96" s="21">
        <f>SUM(G97:G98)</f>
        <v>0</v>
      </c>
      <c r="H96" s="21">
        <f>SUM(H97:H98)</f>
        <v>0</v>
      </c>
      <c r="I96" s="21">
        <f>SUM(I97:I98)</f>
        <v>0</v>
      </c>
      <c r="J96" s="21">
        <f>SUM(J97:J98)</f>
        <v>0</v>
      </c>
    </row>
    <row r="97" spans="1:10" x14ac:dyDescent="0.25">
      <c r="A97" s="70"/>
      <c r="B97" s="85"/>
      <c r="C97" s="63" t="s">
        <v>65</v>
      </c>
      <c r="D97" s="63" t="s">
        <v>113</v>
      </c>
      <c r="E97" s="63" t="s">
        <v>50</v>
      </c>
      <c r="F97" s="118"/>
      <c r="G97" s="119">
        <v>0</v>
      </c>
      <c r="H97" s="119">
        <v>0</v>
      </c>
      <c r="I97" s="119">
        <v>0</v>
      </c>
      <c r="J97" s="119">
        <v>0</v>
      </c>
    </row>
    <row r="98" spans="1:10" x14ac:dyDescent="0.25">
      <c r="A98" s="63"/>
      <c r="B98" s="63"/>
      <c r="C98" s="63" t="s">
        <v>36</v>
      </c>
      <c r="D98" s="63" t="s">
        <v>106</v>
      </c>
      <c r="E98" s="63" t="s">
        <v>37</v>
      </c>
      <c r="F98" s="118"/>
      <c r="G98" s="119">
        <v>0</v>
      </c>
      <c r="H98" s="119">
        <v>0</v>
      </c>
      <c r="I98" s="119">
        <v>0</v>
      </c>
      <c r="J98" s="119">
        <v>0</v>
      </c>
    </row>
    <row r="99" spans="1:10" x14ac:dyDescent="0.25">
      <c r="A99" s="122"/>
      <c r="B99" s="122"/>
      <c r="C99" s="122"/>
      <c r="D99" s="122"/>
      <c r="E99" s="123" t="s">
        <v>88</v>
      </c>
      <c r="F99" s="124">
        <f>SUM(F84+F54)</f>
        <v>1021706.15</v>
      </c>
      <c r="G99" s="125">
        <f>SUM(G84+G54)</f>
        <v>1317010</v>
      </c>
      <c r="H99" s="125">
        <f>SUM(H84+H54)</f>
        <v>1470365</v>
      </c>
      <c r="I99" s="125">
        <f>SUM(I84+I54)</f>
        <v>1418084</v>
      </c>
      <c r="J99" s="125">
        <f>SUM(J84+J54)</f>
        <v>1389296</v>
      </c>
    </row>
  </sheetData>
  <mergeCells count="6">
    <mergeCell ref="A50:J50"/>
    <mergeCell ref="A4:J4"/>
    <mergeCell ref="F5:G5"/>
    <mergeCell ref="A6:J6"/>
    <mergeCell ref="A8:J8"/>
    <mergeCell ref="A10:J10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BAE50-8EEE-4D9F-A0BD-07EBAA449679}">
  <sheetPr>
    <pageSetUpPr fitToPage="1"/>
  </sheetPr>
  <dimension ref="A2:J16"/>
  <sheetViews>
    <sheetView workbookViewId="0">
      <selection activeCell="C23" sqref="C23"/>
    </sheetView>
  </sheetViews>
  <sheetFormatPr defaultRowHeight="15" x14ac:dyDescent="0.25"/>
  <cols>
    <col min="1" max="1" width="37.7109375" customWidth="1"/>
    <col min="2" max="6" width="25.28515625" customWidth="1"/>
  </cols>
  <sheetData>
    <row r="2" spans="1:10" ht="15.75" customHeight="1" x14ac:dyDescent="0.25">
      <c r="A2" s="305" t="s">
        <v>399</v>
      </c>
      <c r="B2" s="305"/>
      <c r="C2" s="305"/>
      <c r="D2" s="305"/>
      <c r="E2" s="305"/>
      <c r="F2" s="305"/>
      <c r="G2" s="305"/>
      <c r="H2" s="305"/>
      <c r="I2" s="305"/>
      <c r="J2" s="305"/>
    </row>
    <row r="3" spans="1:10" ht="15.75" x14ac:dyDescent="0.25">
      <c r="A3" s="41"/>
      <c r="B3" s="41"/>
      <c r="C3" s="41"/>
      <c r="D3" s="41"/>
      <c r="E3" s="41"/>
      <c r="F3" s="41"/>
    </row>
    <row r="4" spans="1:10" ht="18" x14ac:dyDescent="0.25">
      <c r="A4" s="1"/>
      <c r="B4" s="1"/>
      <c r="C4" s="1"/>
      <c r="D4" s="1"/>
      <c r="E4" s="1"/>
      <c r="F4" s="1"/>
    </row>
    <row r="5" spans="1:10" ht="15.75" x14ac:dyDescent="0.25">
      <c r="A5" s="284" t="s">
        <v>90</v>
      </c>
      <c r="B5" s="284"/>
      <c r="C5" s="284"/>
      <c r="D5" s="284"/>
      <c r="E5" s="312"/>
      <c r="F5" s="312"/>
    </row>
    <row r="6" spans="1:10" ht="18" x14ac:dyDescent="0.25">
      <c r="A6" s="1"/>
      <c r="B6" s="1"/>
      <c r="C6" s="1"/>
      <c r="D6" s="1"/>
      <c r="E6" s="3"/>
      <c r="F6" s="3"/>
    </row>
    <row r="7" spans="1:10" ht="15.75" x14ac:dyDescent="0.25">
      <c r="A7" s="284" t="s">
        <v>26</v>
      </c>
      <c r="B7" s="309"/>
      <c r="C7" s="309"/>
      <c r="D7" s="309"/>
      <c r="E7" s="309"/>
      <c r="F7" s="309"/>
    </row>
    <row r="8" spans="1:10" ht="18" x14ac:dyDescent="0.25">
      <c r="A8" s="1"/>
      <c r="B8" s="1"/>
      <c r="C8" s="1"/>
      <c r="D8" s="1"/>
      <c r="E8" s="3"/>
      <c r="F8" s="3"/>
    </row>
    <row r="9" spans="1:10" ht="15.75" x14ac:dyDescent="0.25">
      <c r="A9" s="313" t="s">
        <v>96</v>
      </c>
      <c r="B9" s="310"/>
      <c r="C9" s="310"/>
      <c r="D9" s="310"/>
      <c r="E9" s="310"/>
      <c r="F9" s="310"/>
    </row>
    <row r="10" spans="1:10" ht="15.75" x14ac:dyDescent="0.25">
      <c r="A10" s="41"/>
      <c r="B10" s="43"/>
      <c r="C10" s="43"/>
      <c r="D10" s="43"/>
      <c r="E10" s="43"/>
      <c r="F10" s="43"/>
    </row>
    <row r="11" spans="1:10" ht="25.5" x14ac:dyDescent="0.25">
      <c r="A11" s="1"/>
      <c r="B11" s="133" t="s">
        <v>390</v>
      </c>
      <c r="C11" s="134" t="s">
        <v>391</v>
      </c>
      <c r="D11" s="47" t="s">
        <v>392</v>
      </c>
      <c r="E11" s="47" t="s">
        <v>3</v>
      </c>
      <c r="F11" s="47" t="s">
        <v>393</v>
      </c>
    </row>
    <row r="12" spans="1:10" x14ac:dyDescent="0.25">
      <c r="A12" s="47" t="s">
        <v>91</v>
      </c>
      <c r="B12" s="48" t="s">
        <v>4</v>
      </c>
      <c r="C12" s="47" t="s">
        <v>4</v>
      </c>
      <c r="D12" s="47" t="s">
        <v>4</v>
      </c>
      <c r="E12" s="47" t="s">
        <v>4</v>
      </c>
      <c r="F12" s="47" t="s">
        <v>4</v>
      </c>
    </row>
    <row r="13" spans="1:10" x14ac:dyDescent="0.25">
      <c r="A13" s="110" t="s">
        <v>92</v>
      </c>
      <c r="B13" s="111">
        <f t="shared" ref="B13:F15" si="0">SUM(B14)</f>
        <v>1021706.15</v>
      </c>
      <c r="C13" s="111">
        <f t="shared" si="0"/>
        <v>1317010</v>
      </c>
      <c r="D13" s="111">
        <f t="shared" si="0"/>
        <v>1470365</v>
      </c>
      <c r="E13" s="111">
        <f t="shared" si="0"/>
        <v>1418084</v>
      </c>
      <c r="F13" s="111">
        <f t="shared" si="0"/>
        <v>1389296</v>
      </c>
    </row>
    <row r="14" spans="1:10" x14ac:dyDescent="0.25">
      <c r="A14" s="110" t="s">
        <v>93</v>
      </c>
      <c r="B14" s="111">
        <f t="shared" si="0"/>
        <v>1021706.15</v>
      </c>
      <c r="C14" s="111">
        <f t="shared" si="0"/>
        <v>1317010</v>
      </c>
      <c r="D14" s="111">
        <f t="shared" si="0"/>
        <v>1470365</v>
      </c>
      <c r="E14" s="111">
        <f t="shared" si="0"/>
        <v>1418084</v>
      </c>
      <c r="F14" s="111">
        <f t="shared" si="0"/>
        <v>1389296</v>
      </c>
    </row>
    <row r="15" spans="1:10" x14ac:dyDescent="0.25">
      <c r="A15" s="135" t="s">
        <v>94</v>
      </c>
      <c r="B15" s="136">
        <f t="shared" si="0"/>
        <v>1021706.15</v>
      </c>
      <c r="C15" s="136">
        <f t="shared" si="0"/>
        <v>1317010</v>
      </c>
      <c r="D15" s="136">
        <f t="shared" si="0"/>
        <v>1470365</v>
      </c>
      <c r="E15" s="136">
        <f t="shared" si="0"/>
        <v>1418084</v>
      </c>
      <c r="F15" s="136">
        <f t="shared" si="0"/>
        <v>1389296</v>
      </c>
    </row>
    <row r="16" spans="1:10" x14ac:dyDescent="0.25">
      <c r="A16" s="137" t="s">
        <v>95</v>
      </c>
      <c r="B16" s="136">
        <v>1021706.15</v>
      </c>
      <c r="C16" s="138">
        <v>1317010</v>
      </c>
      <c r="D16" s="138">
        <v>1470365</v>
      </c>
      <c r="E16" s="138">
        <v>1418084</v>
      </c>
      <c r="F16" s="138">
        <v>1389296</v>
      </c>
    </row>
  </sheetData>
  <mergeCells count="4">
    <mergeCell ref="A5:F5"/>
    <mergeCell ref="A7:F7"/>
    <mergeCell ref="A9:F9"/>
    <mergeCell ref="A2:J2"/>
  </mergeCell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F21C6-9A73-472D-A284-DFA5FB6AB629}">
  <sheetPr>
    <pageSetUpPr fitToPage="1"/>
  </sheetPr>
  <dimension ref="A1:J31"/>
  <sheetViews>
    <sheetView workbookViewId="0">
      <selection activeCell="F20" sqref="F2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7.7109375" customWidth="1"/>
    <col min="4" max="9" width="25.28515625" customWidth="1"/>
  </cols>
  <sheetData>
    <row r="1" spans="1:10" ht="15.75" customHeight="1" x14ac:dyDescent="0.25">
      <c r="A1" s="305" t="s">
        <v>399</v>
      </c>
      <c r="B1" s="305"/>
      <c r="C1" s="305"/>
      <c r="D1" s="305"/>
      <c r="E1" s="305"/>
      <c r="F1" s="305"/>
      <c r="G1" s="305"/>
      <c r="H1" s="305"/>
      <c r="I1" s="305"/>
      <c r="J1" s="305"/>
    </row>
    <row r="2" spans="1:10" ht="18" x14ac:dyDescent="0.25">
      <c r="A2" s="1"/>
      <c r="B2" s="1"/>
      <c r="C2" s="1"/>
      <c r="D2" s="1"/>
      <c r="E2" s="1"/>
      <c r="F2" s="1"/>
      <c r="G2" s="1"/>
      <c r="H2" s="1"/>
      <c r="I2" s="1"/>
    </row>
    <row r="3" spans="1:10" ht="15.75" x14ac:dyDescent="0.25">
      <c r="A3" s="284" t="s">
        <v>0</v>
      </c>
      <c r="B3" s="284"/>
      <c r="C3" s="284"/>
      <c r="D3" s="284"/>
      <c r="E3" s="284"/>
      <c r="F3" s="284"/>
      <c r="G3" s="284"/>
      <c r="H3" s="312"/>
      <c r="I3" s="312"/>
    </row>
    <row r="4" spans="1:10" ht="18" x14ac:dyDescent="0.25">
      <c r="A4" s="1"/>
      <c r="B4" s="1"/>
      <c r="C4" s="1"/>
      <c r="D4" s="1"/>
      <c r="E4" s="1"/>
      <c r="F4" s="1"/>
      <c r="G4" s="1"/>
      <c r="H4" s="3"/>
      <c r="I4" s="3"/>
    </row>
    <row r="5" spans="1:10" ht="15.75" x14ac:dyDescent="0.25">
      <c r="A5" s="284" t="s">
        <v>97</v>
      </c>
      <c r="B5" s="309"/>
      <c r="C5" s="309"/>
      <c r="D5" s="309"/>
      <c r="E5" s="309"/>
      <c r="F5" s="309"/>
      <c r="G5" s="309"/>
      <c r="H5" s="309"/>
      <c r="I5" s="309"/>
    </row>
    <row r="6" spans="1:10" ht="15.75" x14ac:dyDescent="0.25">
      <c r="A6" s="41"/>
      <c r="B6" s="42"/>
      <c r="C6" s="42"/>
      <c r="D6" s="42"/>
      <c r="E6" s="42"/>
      <c r="F6" s="42"/>
      <c r="G6" s="42"/>
      <c r="H6" s="42"/>
      <c r="I6" s="42"/>
    </row>
    <row r="7" spans="1:10" ht="16.5" x14ac:dyDescent="0.25">
      <c r="A7" s="41"/>
      <c r="B7" s="42"/>
      <c r="C7" s="42"/>
      <c r="D7" s="318" t="s">
        <v>104</v>
      </c>
      <c r="E7" s="318"/>
      <c r="F7" s="318"/>
      <c r="G7" s="318"/>
      <c r="H7" s="318"/>
      <c r="I7" s="42"/>
    </row>
    <row r="8" spans="1:10" ht="18" x14ac:dyDescent="0.25">
      <c r="A8" s="1"/>
      <c r="B8" s="1"/>
      <c r="C8" s="1"/>
      <c r="D8" s="1"/>
      <c r="E8" s="1"/>
      <c r="F8" s="1"/>
      <c r="G8" s="1"/>
      <c r="H8" s="3"/>
      <c r="I8" s="3"/>
    </row>
    <row r="9" spans="1:10" ht="25.5" x14ac:dyDescent="0.25">
      <c r="A9" s="47" t="s">
        <v>27</v>
      </c>
      <c r="B9" s="48" t="s">
        <v>28</v>
      </c>
      <c r="C9" s="48" t="s">
        <v>29</v>
      </c>
      <c r="D9" s="48" t="s">
        <v>22</v>
      </c>
      <c r="E9" s="48" t="s">
        <v>390</v>
      </c>
      <c r="F9" s="47" t="s">
        <v>391</v>
      </c>
      <c r="G9" s="47" t="s">
        <v>392</v>
      </c>
      <c r="H9" s="47" t="s">
        <v>3</v>
      </c>
      <c r="I9" s="47" t="s">
        <v>393</v>
      </c>
    </row>
    <row r="10" spans="1:10" ht="25.5" x14ac:dyDescent="0.25">
      <c r="A10" s="110">
        <v>8</v>
      </c>
      <c r="B10" s="110"/>
      <c r="C10" s="110"/>
      <c r="D10" s="110" t="s">
        <v>98</v>
      </c>
      <c r="E10" s="21">
        <v>0</v>
      </c>
      <c r="F10" s="128">
        <v>0</v>
      </c>
      <c r="G10" s="128">
        <v>0</v>
      </c>
      <c r="H10" s="128">
        <v>0</v>
      </c>
      <c r="I10" s="128">
        <v>0</v>
      </c>
    </row>
    <row r="11" spans="1:10" x14ac:dyDescent="0.25">
      <c r="A11" s="110"/>
      <c r="B11" s="139">
        <v>84</v>
      </c>
      <c r="C11" s="139"/>
      <c r="D11" s="139" t="s">
        <v>99</v>
      </c>
      <c r="E11" s="140">
        <v>0</v>
      </c>
      <c r="F11" s="141">
        <v>0</v>
      </c>
      <c r="G11" s="141">
        <v>0</v>
      </c>
      <c r="H11" s="141">
        <v>0</v>
      </c>
      <c r="I11" s="141">
        <v>0</v>
      </c>
    </row>
    <row r="12" spans="1:10" ht="25.5" x14ac:dyDescent="0.25">
      <c r="A12" s="142"/>
      <c r="B12" s="142"/>
      <c r="C12" s="143">
        <v>81</v>
      </c>
      <c r="D12" s="144" t="s">
        <v>100</v>
      </c>
      <c r="E12" s="140">
        <v>0</v>
      </c>
      <c r="F12" s="141">
        <v>0</v>
      </c>
      <c r="G12" s="141">
        <v>0</v>
      </c>
      <c r="H12" s="141">
        <v>0</v>
      </c>
      <c r="I12" s="141">
        <v>0</v>
      </c>
    </row>
    <row r="13" spans="1:10" ht="25.5" x14ac:dyDescent="0.25">
      <c r="A13" s="113">
        <v>5</v>
      </c>
      <c r="B13" s="113"/>
      <c r="C13" s="113"/>
      <c r="D13" s="116" t="s">
        <v>101</v>
      </c>
      <c r="E13" s="21">
        <v>0</v>
      </c>
      <c r="F13" s="128">
        <v>0</v>
      </c>
      <c r="G13" s="128">
        <v>0</v>
      </c>
      <c r="H13" s="128">
        <v>0</v>
      </c>
      <c r="I13" s="128">
        <v>0</v>
      </c>
    </row>
    <row r="14" spans="1:10" ht="25.5" x14ac:dyDescent="0.25">
      <c r="A14" s="139"/>
      <c r="B14" s="139">
        <v>54</v>
      </c>
      <c r="C14" s="139"/>
      <c r="D14" s="145" t="s">
        <v>102</v>
      </c>
      <c r="E14" s="140">
        <v>0</v>
      </c>
      <c r="F14" s="141">
        <v>0</v>
      </c>
      <c r="G14" s="141">
        <v>0</v>
      </c>
      <c r="H14" s="141">
        <v>0</v>
      </c>
      <c r="I14" s="141">
        <v>0</v>
      </c>
    </row>
    <row r="15" spans="1:10" x14ac:dyDescent="0.25">
      <c r="A15" s="139"/>
      <c r="B15" s="139"/>
      <c r="C15" s="143">
        <v>11</v>
      </c>
      <c r="D15" s="143" t="s">
        <v>50</v>
      </c>
      <c r="E15" s="140">
        <v>0</v>
      </c>
      <c r="F15" s="141">
        <v>0</v>
      </c>
      <c r="G15" s="141">
        <v>0</v>
      </c>
      <c r="H15" s="141">
        <v>0</v>
      </c>
      <c r="I15" s="141">
        <v>0</v>
      </c>
    </row>
    <row r="16" spans="1:10" x14ac:dyDescent="0.25">
      <c r="A16" s="139"/>
      <c r="B16" s="139"/>
      <c r="C16" s="143">
        <v>31</v>
      </c>
      <c r="D16" s="143" t="s">
        <v>103</v>
      </c>
      <c r="E16" s="140">
        <v>0</v>
      </c>
      <c r="F16" s="141">
        <v>0</v>
      </c>
      <c r="G16" s="141">
        <v>0</v>
      </c>
      <c r="H16" s="141">
        <v>0</v>
      </c>
      <c r="I16" s="141">
        <v>0</v>
      </c>
    </row>
    <row r="19" spans="1:9" ht="15.75" x14ac:dyDescent="0.25">
      <c r="D19" s="317" t="s">
        <v>118</v>
      </c>
      <c r="E19" s="317"/>
      <c r="F19" s="317"/>
      <c r="G19" s="317"/>
      <c r="H19" s="317"/>
    </row>
    <row r="21" spans="1:9" ht="25.5" x14ac:dyDescent="0.25">
      <c r="A21" s="47" t="s">
        <v>27</v>
      </c>
      <c r="B21" s="48" t="s">
        <v>28</v>
      </c>
      <c r="C21" s="48" t="s">
        <v>29</v>
      </c>
      <c r="D21" s="48" t="s">
        <v>22</v>
      </c>
      <c r="E21" s="48" t="s">
        <v>390</v>
      </c>
      <c r="F21" s="47" t="s">
        <v>391</v>
      </c>
      <c r="G21" s="47" t="s">
        <v>392</v>
      </c>
      <c r="H21" s="47" t="s">
        <v>3</v>
      </c>
      <c r="I21" s="47" t="s">
        <v>393</v>
      </c>
    </row>
    <row r="22" spans="1:9" x14ac:dyDescent="0.25">
      <c r="A22" s="314"/>
      <c r="B22" s="315"/>
      <c r="C22" s="316"/>
      <c r="D22" s="148" t="s">
        <v>116</v>
      </c>
      <c r="E22" s="148"/>
      <c r="F22" s="149"/>
      <c r="G22" s="149"/>
      <c r="H22" s="149"/>
      <c r="I22" s="149"/>
    </row>
    <row r="23" spans="1:9" x14ac:dyDescent="0.25">
      <c r="A23" s="110">
        <v>1</v>
      </c>
      <c r="B23" s="110"/>
      <c r="C23" s="110"/>
      <c r="D23" s="110" t="s">
        <v>50</v>
      </c>
      <c r="E23" s="21">
        <v>0</v>
      </c>
      <c r="F23" s="128">
        <v>0</v>
      </c>
      <c r="G23" s="128">
        <v>0</v>
      </c>
      <c r="H23" s="128">
        <v>0</v>
      </c>
      <c r="I23" s="128">
        <v>0</v>
      </c>
    </row>
    <row r="24" spans="1:9" x14ac:dyDescent="0.25">
      <c r="A24" s="110"/>
      <c r="B24" s="139">
        <v>11</v>
      </c>
      <c r="C24" s="139"/>
      <c r="D24" s="150" t="s">
        <v>50</v>
      </c>
      <c r="E24" s="140">
        <v>0</v>
      </c>
      <c r="F24" s="141">
        <v>0</v>
      </c>
      <c r="G24" s="141">
        <v>0</v>
      </c>
      <c r="H24" s="141">
        <v>0</v>
      </c>
      <c r="I24" s="141">
        <v>0</v>
      </c>
    </row>
    <row r="25" spans="1:9" x14ac:dyDescent="0.25">
      <c r="A25" s="113">
        <v>3</v>
      </c>
      <c r="B25" s="113"/>
      <c r="C25" s="113"/>
      <c r="D25" s="116" t="s">
        <v>103</v>
      </c>
      <c r="E25" s="21">
        <v>0</v>
      </c>
      <c r="F25" s="128">
        <v>0</v>
      </c>
      <c r="G25" s="128">
        <v>0</v>
      </c>
      <c r="H25" s="128">
        <v>0</v>
      </c>
      <c r="I25" s="128">
        <v>0</v>
      </c>
    </row>
    <row r="26" spans="1:9" x14ac:dyDescent="0.25">
      <c r="A26" s="139"/>
      <c r="B26" s="139">
        <v>31</v>
      </c>
      <c r="C26" s="139"/>
      <c r="D26" s="151" t="s">
        <v>103</v>
      </c>
      <c r="E26" s="140">
        <v>0</v>
      </c>
      <c r="F26" s="141">
        <v>0</v>
      </c>
      <c r="G26" s="141">
        <v>0</v>
      </c>
      <c r="H26" s="141">
        <v>0</v>
      </c>
      <c r="I26" s="141">
        <v>0</v>
      </c>
    </row>
    <row r="27" spans="1:9" x14ac:dyDescent="0.25">
      <c r="A27" s="314"/>
      <c r="B27" s="315"/>
      <c r="C27" s="316"/>
      <c r="D27" s="148" t="s">
        <v>117</v>
      </c>
      <c r="E27" s="148"/>
      <c r="F27" s="149"/>
      <c r="G27" s="149"/>
      <c r="H27" s="149"/>
      <c r="I27" s="149"/>
    </row>
    <row r="28" spans="1:9" x14ac:dyDescent="0.25">
      <c r="A28" s="110">
        <v>1</v>
      </c>
      <c r="B28" s="110"/>
      <c r="C28" s="110"/>
      <c r="D28" s="110" t="s">
        <v>50</v>
      </c>
      <c r="E28" s="21">
        <v>0</v>
      </c>
      <c r="F28" s="128">
        <v>0</v>
      </c>
      <c r="G28" s="128">
        <v>0</v>
      </c>
      <c r="H28" s="128">
        <v>0</v>
      </c>
      <c r="I28" s="128">
        <v>0</v>
      </c>
    </row>
    <row r="29" spans="1:9" x14ac:dyDescent="0.25">
      <c r="A29" s="110"/>
      <c r="B29" s="139">
        <v>11</v>
      </c>
      <c r="C29" s="139"/>
      <c r="D29" s="150" t="s">
        <v>50</v>
      </c>
      <c r="E29" s="140">
        <v>0</v>
      </c>
      <c r="F29" s="141">
        <v>0</v>
      </c>
      <c r="G29" s="141">
        <v>0</v>
      </c>
      <c r="H29" s="141">
        <v>0</v>
      </c>
      <c r="I29" s="141">
        <v>0</v>
      </c>
    </row>
    <row r="30" spans="1:9" x14ac:dyDescent="0.25">
      <c r="A30" s="113">
        <v>3</v>
      </c>
      <c r="B30" s="113"/>
      <c r="C30" s="113"/>
      <c r="D30" s="116" t="s">
        <v>103</v>
      </c>
      <c r="E30" s="21">
        <v>0</v>
      </c>
      <c r="F30" s="128">
        <v>0</v>
      </c>
      <c r="G30" s="128">
        <v>0</v>
      </c>
      <c r="H30" s="128">
        <v>0</v>
      </c>
      <c r="I30" s="128">
        <v>0</v>
      </c>
    </row>
    <row r="31" spans="1:9" x14ac:dyDescent="0.25">
      <c r="A31" s="139"/>
      <c r="B31" s="139">
        <v>31</v>
      </c>
      <c r="C31" s="139"/>
      <c r="D31" s="151" t="s">
        <v>103</v>
      </c>
      <c r="E31" s="140">
        <v>0</v>
      </c>
      <c r="F31" s="141">
        <v>0</v>
      </c>
      <c r="G31" s="141">
        <v>0</v>
      </c>
      <c r="H31" s="141">
        <v>0</v>
      </c>
      <c r="I31" s="141">
        <v>0</v>
      </c>
    </row>
  </sheetData>
  <mergeCells count="7">
    <mergeCell ref="A1:J1"/>
    <mergeCell ref="A27:C27"/>
    <mergeCell ref="D19:H19"/>
    <mergeCell ref="A3:I3"/>
    <mergeCell ref="A5:I5"/>
    <mergeCell ref="D7:H7"/>
    <mergeCell ref="A22:C22"/>
  </mergeCells>
  <pageMargins left="0.7" right="0.7" top="0.75" bottom="0.75" header="0.3" footer="0.3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EDA77-A0B7-43FD-A9B1-E3A97B41543B}">
  <sheetPr>
    <pageSetUpPr fitToPage="1"/>
  </sheetPr>
  <dimension ref="A1:N415"/>
  <sheetViews>
    <sheetView workbookViewId="0">
      <selection activeCell="K18" sqref="K18"/>
    </sheetView>
  </sheetViews>
  <sheetFormatPr defaultColWidth="9.140625" defaultRowHeight="15" x14ac:dyDescent="0.25"/>
  <cols>
    <col min="1" max="2" width="21.5703125" style="152" customWidth="1"/>
    <col min="3" max="3" width="26.5703125" style="152" customWidth="1"/>
    <col min="4" max="4" width="42.28515625" style="152" customWidth="1"/>
    <col min="5" max="5" width="18" style="152" customWidth="1"/>
    <col min="6" max="6" width="15.28515625" style="152" customWidth="1"/>
    <col min="7" max="7" width="14.85546875" style="152" customWidth="1"/>
    <col min="8" max="8" width="17" style="152" customWidth="1"/>
    <col min="9" max="9" width="18.28515625" style="152" customWidth="1"/>
    <col min="10" max="10" width="11.7109375" style="152" customWidth="1"/>
    <col min="11" max="12" width="10.5703125" style="152" bestFit="1" customWidth="1"/>
    <col min="13" max="14" width="9.5703125" style="152" bestFit="1" customWidth="1"/>
    <col min="15" max="16384" width="9.140625" style="152"/>
  </cols>
  <sheetData>
    <row r="1" spans="1:12" ht="13.5" customHeight="1" x14ac:dyDescent="0.25">
      <c r="B1" s="326" t="s">
        <v>119</v>
      </c>
      <c r="C1" s="320"/>
      <c r="D1" s="326" t="s">
        <v>119</v>
      </c>
      <c r="E1" s="326"/>
      <c r="F1" s="326" t="s">
        <v>119</v>
      </c>
      <c r="G1" s="320"/>
      <c r="H1" s="320"/>
      <c r="I1" s="320"/>
    </row>
    <row r="2" spans="1:12" ht="13.5" customHeight="1" x14ac:dyDescent="0.25">
      <c r="B2" s="326" t="s">
        <v>119</v>
      </c>
      <c r="C2" s="320"/>
      <c r="D2" s="326" t="s">
        <v>119</v>
      </c>
      <c r="E2" s="326"/>
      <c r="F2" s="326" t="s">
        <v>119</v>
      </c>
      <c r="G2" s="320"/>
      <c r="H2" s="320"/>
      <c r="I2" s="320"/>
    </row>
    <row r="3" spans="1:12" ht="12" customHeight="1" x14ac:dyDescent="0.25">
      <c r="B3" s="305" t="s">
        <v>399</v>
      </c>
      <c r="C3" s="305"/>
      <c r="D3" s="305"/>
      <c r="E3" s="305"/>
      <c r="F3" s="305"/>
      <c r="G3" s="305"/>
      <c r="H3" s="305"/>
      <c r="I3" s="305"/>
      <c r="J3" s="305"/>
    </row>
    <row r="4" spans="1:12" ht="32.25" customHeight="1" x14ac:dyDescent="0.25">
      <c r="B4" s="305"/>
      <c r="C4" s="305"/>
      <c r="D4" s="305"/>
      <c r="E4" s="305"/>
      <c r="F4" s="305"/>
      <c r="G4" s="305"/>
      <c r="H4" s="305"/>
      <c r="I4" s="305"/>
      <c r="J4" s="305"/>
    </row>
    <row r="5" spans="1:12" ht="17.25" customHeight="1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</row>
    <row r="6" spans="1:12" ht="14.25" customHeight="1" x14ac:dyDescent="0.25">
      <c r="D6" s="322" t="s">
        <v>224</v>
      </c>
      <c r="E6" s="322"/>
      <c r="F6" s="322"/>
      <c r="G6" s="322"/>
    </row>
    <row r="7" spans="1:12" ht="14.25" customHeight="1" x14ac:dyDescent="0.25"/>
    <row r="8" spans="1:12" ht="13.5" customHeight="1" x14ac:dyDescent="0.25">
      <c r="A8" s="178"/>
      <c r="B8" s="178"/>
      <c r="C8" s="323" t="s">
        <v>236</v>
      </c>
      <c r="D8" s="323"/>
    </row>
    <row r="9" spans="1:12" ht="15" customHeight="1" x14ac:dyDescent="0.25">
      <c r="A9" s="153" t="s">
        <v>120</v>
      </c>
      <c r="B9" s="153" t="s">
        <v>120</v>
      </c>
      <c r="C9" s="327" t="s">
        <v>121</v>
      </c>
      <c r="D9" s="328"/>
      <c r="E9" s="154" t="s">
        <v>394</v>
      </c>
      <c r="F9" s="257" t="s">
        <v>122</v>
      </c>
      <c r="G9" s="154" t="s">
        <v>395</v>
      </c>
      <c r="H9" s="154" t="s">
        <v>123</v>
      </c>
      <c r="I9" s="154" t="s">
        <v>396</v>
      </c>
    </row>
    <row r="10" spans="1:12" x14ac:dyDescent="0.25">
      <c r="A10" s="155" t="s">
        <v>230</v>
      </c>
      <c r="B10" s="155" t="s">
        <v>231</v>
      </c>
      <c r="C10" s="319" t="s">
        <v>124</v>
      </c>
      <c r="D10" s="320"/>
      <c r="E10" s="156">
        <f>SUM(E11)</f>
        <v>1021706.1499999999</v>
      </c>
      <c r="F10" s="259">
        <f t="shared" ref="F10:F12" si="0">SUM(F11)</f>
        <v>1317010</v>
      </c>
      <c r="G10" s="156">
        <f>SUM(G11)</f>
        <v>1470365</v>
      </c>
      <c r="H10" s="156">
        <f t="shared" ref="H10:I12" si="1">SUM(H11)</f>
        <v>1418084</v>
      </c>
      <c r="I10" s="156">
        <f t="shared" si="1"/>
        <v>1389296</v>
      </c>
    </row>
    <row r="11" spans="1:12" x14ac:dyDescent="0.25">
      <c r="A11" s="157" t="s">
        <v>125</v>
      </c>
      <c r="B11" s="157" t="s">
        <v>125</v>
      </c>
      <c r="C11" s="321" t="s">
        <v>126</v>
      </c>
      <c r="D11" s="320"/>
      <c r="E11" s="158">
        <f>SUM(E12)</f>
        <v>1021706.1499999999</v>
      </c>
      <c r="F11" s="256">
        <f t="shared" si="0"/>
        <v>1317010</v>
      </c>
      <c r="G11" s="158">
        <f>SUM(G12)</f>
        <v>1470365</v>
      </c>
      <c r="H11" s="158">
        <f t="shared" si="1"/>
        <v>1418084</v>
      </c>
      <c r="I11" s="158">
        <f t="shared" si="1"/>
        <v>1389296</v>
      </c>
    </row>
    <row r="12" spans="1:12" x14ac:dyDescent="0.25">
      <c r="A12" s="159" t="s">
        <v>127</v>
      </c>
      <c r="B12" s="159" t="s">
        <v>127</v>
      </c>
      <c r="C12" s="334" t="s">
        <v>128</v>
      </c>
      <c r="D12" s="320"/>
      <c r="E12" s="160">
        <f>SUM(E13)</f>
        <v>1021706.1499999999</v>
      </c>
      <c r="F12" s="255">
        <f t="shared" si="0"/>
        <v>1317010</v>
      </c>
      <c r="G12" s="160">
        <f>SUM(G13)</f>
        <v>1470365</v>
      </c>
      <c r="H12" s="160">
        <f t="shared" si="1"/>
        <v>1418084</v>
      </c>
      <c r="I12" s="160">
        <f t="shared" si="1"/>
        <v>1389296</v>
      </c>
    </row>
    <row r="13" spans="1:12" ht="24" x14ac:dyDescent="0.25">
      <c r="A13" s="161" t="s">
        <v>129</v>
      </c>
      <c r="B13" s="161" t="s">
        <v>129</v>
      </c>
      <c r="C13" s="335" t="s">
        <v>130</v>
      </c>
      <c r="D13" s="320"/>
      <c r="E13" s="162">
        <f>SUM(E14+E59)</f>
        <v>1021706.1499999999</v>
      </c>
      <c r="F13" s="266">
        <f t="shared" ref="F13:I13" si="2">SUM(F14+F59)</f>
        <v>1317010</v>
      </c>
      <c r="G13" s="266">
        <f t="shared" si="2"/>
        <v>1470365</v>
      </c>
      <c r="H13" s="266">
        <f t="shared" si="2"/>
        <v>1418084</v>
      </c>
      <c r="I13" s="266">
        <f t="shared" si="2"/>
        <v>1389296</v>
      </c>
    </row>
    <row r="14" spans="1:12" x14ac:dyDescent="0.25">
      <c r="A14" s="165" t="s">
        <v>225</v>
      </c>
      <c r="B14" s="165" t="s">
        <v>131</v>
      </c>
      <c r="C14" s="324" t="s">
        <v>226</v>
      </c>
      <c r="D14" s="320"/>
      <c r="E14" s="166">
        <f>SUM(E15+E24+E50)</f>
        <v>409976.66000000003</v>
      </c>
      <c r="F14" s="251">
        <f t="shared" ref="F14" si="3">SUM(F15+F24+F50)</f>
        <v>512301</v>
      </c>
      <c r="G14" s="166">
        <f>SUM(G15+G24+G50)</f>
        <v>500014</v>
      </c>
      <c r="H14" s="251">
        <f t="shared" ref="H14:I14" si="4">SUM(H15+H24+H50)</f>
        <v>476014</v>
      </c>
      <c r="I14" s="251">
        <f t="shared" si="4"/>
        <v>476014</v>
      </c>
    </row>
    <row r="15" spans="1:12" x14ac:dyDescent="0.25">
      <c r="A15" s="167" t="s">
        <v>132</v>
      </c>
      <c r="B15" s="167" t="s">
        <v>132</v>
      </c>
      <c r="C15" s="325" t="s">
        <v>227</v>
      </c>
      <c r="D15" s="320"/>
      <c r="E15" s="168">
        <f>SUM(E16+E20)</f>
        <v>277292.76</v>
      </c>
      <c r="F15" s="252">
        <f t="shared" ref="F15" si="5">SUM(F16+F20)</f>
        <v>292500</v>
      </c>
      <c r="G15" s="168">
        <f>SUM(G16+G20)</f>
        <v>292500</v>
      </c>
      <c r="H15" s="252">
        <f t="shared" ref="H15:I15" si="6">SUM(H16+H20)</f>
        <v>292500</v>
      </c>
      <c r="I15" s="252">
        <f t="shared" si="6"/>
        <v>292500</v>
      </c>
    </row>
    <row r="16" spans="1:12" x14ac:dyDescent="0.25">
      <c r="A16" s="169" t="s">
        <v>133</v>
      </c>
      <c r="B16" s="169" t="s">
        <v>133</v>
      </c>
      <c r="C16" s="333" t="s">
        <v>50</v>
      </c>
      <c r="D16" s="320"/>
      <c r="E16" s="170">
        <f>SUM(E17)</f>
        <v>277292.76</v>
      </c>
      <c r="F16" s="253">
        <f t="shared" ref="F16" si="7">SUM(F17)</f>
        <v>275700</v>
      </c>
      <c r="G16" s="170">
        <f>SUM(G17)</f>
        <v>275700</v>
      </c>
      <c r="H16" s="170">
        <f>SUM(H17)</f>
        <v>275700</v>
      </c>
      <c r="I16" s="253">
        <f>SUM(I17)</f>
        <v>275700</v>
      </c>
      <c r="L16" s="171"/>
    </row>
    <row r="17" spans="1:12" x14ac:dyDescent="0.25">
      <c r="A17" s="172" t="s">
        <v>228</v>
      </c>
      <c r="B17" s="172" t="s">
        <v>134</v>
      </c>
      <c r="C17" s="329" t="s">
        <v>135</v>
      </c>
      <c r="D17" s="320"/>
      <c r="E17" s="173">
        <f>SUM(E18)</f>
        <v>277292.76</v>
      </c>
      <c r="F17" s="248">
        <v>275700</v>
      </c>
      <c r="G17" s="173">
        <f>SUM(G18)</f>
        <v>275700</v>
      </c>
      <c r="H17" s="248">
        <f t="shared" ref="H17:I17" si="8">SUM(H18)</f>
        <v>275700</v>
      </c>
      <c r="I17" s="248">
        <f t="shared" si="8"/>
        <v>275700</v>
      </c>
    </row>
    <row r="18" spans="1:12" x14ac:dyDescent="0.25">
      <c r="A18" s="174">
        <v>3</v>
      </c>
      <c r="B18" s="174">
        <v>3</v>
      </c>
      <c r="C18" s="330" t="s">
        <v>74</v>
      </c>
      <c r="D18" s="331"/>
      <c r="E18" s="175">
        <f>SUM(E19)</f>
        <v>277292.76</v>
      </c>
      <c r="F18" s="249">
        <v>275700</v>
      </c>
      <c r="G18" s="175">
        <v>275700</v>
      </c>
      <c r="H18" s="249">
        <v>275700</v>
      </c>
      <c r="I18" s="249">
        <v>275700</v>
      </c>
      <c r="L18" s="171"/>
    </row>
    <row r="19" spans="1:12" x14ac:dyDescent="0.25">
      <c r="A19" s="176">
        <v>31</v>
      </c>
      <c r="B19" s="176">
        <v>31</v>
      </c>
      <c r="C19" s="332" t="s">
        <v>75</v>
      </c>
      <c r="D19" s="320"/>
      <c r="E19" s="177">
        <v>277292.76</v>
      </c>
      <c r="F19" s="250">
        <v>275700</v>
      </c>
      <c r="G19" s="177">
        <v>275700</v>
      </c>
      <c r="H19" s="177">
        <v>275700</v>
      </c>
      <c r="I19" s="177">
        <v>275700</v>
      </c>
      <c r="L19" s="171"/>
    </row>
    <row r="20" spans="1:12" x14ac:dyDescent="0.25">
      <c r="A20" s="169" t="s">
        <v>136</v>
      </c>
      <c r="B20" s="169" t="s">
        <v>136</v>
      </c>
      <c r="C20" s="333" t="s">
        <v>103</v>
      </c>
      <c r="D20" s="320"/>
      <c r="E20" s="170">
        <v>0</v>
      </c>
      <c r="F20" s="253">
        <f t="shared" ref="F20" si="9">SUM(F21)</f>
        <v>16800</v>
      </c>
      <c r="G20" s="170">
        <f>SUM(G21)</f>
        <v>16800</v>
      </c>
      <c r="H20" s="170">
        <v>16800</v>
      </c>
      <c r="I20" s="170">
        <v>16800</v>
      </c>
      <c r="L20" s="171"/>
    </row>
    <row r="21" spans="1:12" x14ac:dyDescent="0.25">
      <c r="A21" s="172" t="s">
        <v>137</v>
      </c>
      <c r="B21" s="172" t="s">
        <v>137</v>
      </c>
      <c r="C21" s="329" t="s">
        <v>138</v>
      </c>
      <c r="D21" s="320"/>
      <c r="E21" s="173">
        <v>0</v>
      </c>
      <c r="F21" s="248">
        <v>16800</v>
      </c>
      <c r="G21" s="173">
        <v>16800</v>
      </c>
      <c r="H21" s="173">
        <v>16800</v>
      </c>
      <c r="I21" s="173">
        <v>16800</v>
      </c>
    </row>
    <row r="22" spans="1:12" x14ac:dyDescent="0.25">
      <c r="A22" s="174">
        <v>3</v>
      </c>
      <c r="B22" s="174">
        <v>3</v>
      </c>
      <c r="C22" s="330" t="s">
        <v>74</v>
      </c>
      <c r="D22" s="331"/>
      <c r="E22" s="175">
        <v>0</v>
      </c>
      <c r="F22" s="249">
        <v>16800</v>
      </c>
      <c r="G22" s="175">
        <v>16800</v>
      </c>
      <c r="H22" s="175">
        <v>16800</v>
      </c>
      <c r="I22" s="175">
        <v>16800</v>
      </c>
      <c r="L22" s="171"/>
    </row>
    <row r="23" spans="1:12" x14ac:dyDescent="0.25">
      <c r="A23" s="176">
        <v>31</v>
      </c>
      <c r="B23" s="176">
        <v>31</v>
      </c>
      <c r="C23" s="332" t="s">
        <v>75</v>
      </c>
      <c r="D23" s="320"/>
      <c r="E23" s="177">
        <v>0</v>
      </c>
      <c r="F23" s="250">
        <v>16800</v>
      </c>
      <c r="G23" s="177">
        <v>16800</v>
      </c>
      <c r="H23" s="177">
        <v>16800</v>
      </c>
      <c r="I23" s="177">
        <v>16800</v>
      </c>
      <c r="L23" s="171"/>
    </row>
    <row r="24" spans="1:12" x14ac:dyDescent="0.25">
      <c r="A24" s="167"/>
      <c r="B24" s="167" t="s">
        <v>139</v>
      </c>
      <c r="C24" s="325" t="s">
        <v>140</v>
      </c>
      <c r="D24" s="320"/>
      <c r="E24" s="168">
        <f>SUM(E25+E33+E38+E42+E46)</f>
        <v>120777.01999999999</v>
      </c>
      <c r="F24" s="252">
        <f t="shared" ref="F24:I24" si="10">SUM(F25+F33+F38+F42+F46)</f>
        <v>210801</v>
      </c>
      <c r="G24" s="252">
        <f t="shared" si="10"/>
        <v>193514</v>
      </c>
      <c r="H24" s="252">
        <f t="shared" si="10"/>
        <v>183514</v>
      </c>
      <c r="I24" s="252">
        <f t="shared" si="10"/>
        <v>183514</v>
      </c>
    </row>
    <row r="25" spans="1:12" x14ac:dyDescent="0.25">
      <c r="A25" s="169" t="s">
        <v>133</v>
      </c>
      <c r="B25" s="169" t="s">
        <v>133</v>
      </c>
      <c r="C25" s="333" t="s">
        <v>50</v>
      </c>
      <c r="D25" s="320"/>
      <c r="E25" s="170">
        <f>SUM(E26+E30)</f>
        <v>93944.93</v>
      </c>
      <c r="F25" s="253">
        <f t="shared" ref="F25" si="11">SUM(F26+F30)</f>
        <v>159011</v>
      </c>
      <c r="G25" s="170">
        <f>SUM(G26+G30)</f>
        <v>141724</v>
      </c>
      <c r="H25" s="170">
        <f>SUM(H26+H30)</f>
        <v>131724</v>
      </c>
      <c r="I25" s="170">
        <f>SUM(I26+I30)</f>
        <v>131724</v>
      </c>
    </row>
    <row r="26" spans="1:12" x14ac:dyDescent="0.25">
      <c r="A26" s="172" t="s">
        <v>228</v>
      </c>
      <c r="B26" s="172" t="s">
        <v>134</v>
      </c>
      <c r="C26" s="329" t="s">
        <v>135</v>
      </c>
      <c r="D26" s="320"/>
      <c r="E26" s="173">
        <f>SUM(E27)</f>
        <v>93944.93</v>
      </c>
      <c r="F26" s="248">
        <v>122331</v>
      </c>
      <c r="G26" s="173">
        <f>SUM(G27)</f>
        <v>110044</v>
      </c>
      <c r="H26" s="248">
        <f t="shared" ref="H26:I26" si="12">SUM(H27)</f>
        <v>110044</v>
      </c>
      <c r="I26" s="248">
        <f t="shared" si="12"/>
        <v>110044</v>
      </c>
    </row>
    <row r="27" spans="1:12" x14ac:dyDescent="0.25">
      <c r="A27" s="174">
        <v>3</v>
      </c>
      <c r="B27" s="174">
        <v>3</v>
      </c>
      <c r="C27" s="330" t="s">
        <v>74</v>
      </c>
      <c r="D27" s="331"/>
      <c r="E27" s="175">
        <f>SUM(E28)</f>
        <v>93944.93</v>
      </c>
      <c r="F27" s="249">
        <v>122331</v>
      </c>
      <c r="G27" s="175">
        <f>SUM(G28:G29)</f>
        <v>110044</v>
      </c>
      <c r="H27" s="249">
        <f t="shared" ref="H27:I27" si="13">SUM(H28:H29)</f>
        <v>110044</v>
      </c>
      <c r="I27" s="249">
        <f t="shared" si="13"/>
        <v>110044</v>
      </c>
    </row>
    <row r="28" spans="1:12" x14ac:dyDescent="0.25">
      <c r="A28" s="176">
        <v>32</v>
      </c>
      <c r="B28" s="176">
        <v>32</v>
      </c>
      <c r="C28" s="332" t="s">
        <v>76</v>
      </c>
      <c r="D28" s="320"/>
      <c r="E28" s="177">
        <v>93944.93</v>
      </c>
      <c r="F28" s="250">
        <v>122261</v>
      </c>
      <c r="G28" s="177">
        <v>109974</v>
      </c>
      <c r="H28" s="250">
        <v>109974</v>
      </c>
      <c r="I28" s="250">
        <v>109974</v>
      </c>
    </row>
    <row r="29" spans="1:12" x14ac:dyDescent="0.25">
      <c r="A29" s="176">
        <v>34</v>
      </c>
      <c r="B29" s="176">
        <v>34</v>
      </c>
      <c r="C29" s="332" t="s">
        <v>82</v>
      </c>
      <c r="D29" s="320"/>
      <c r="E29" s="177">
        <v>0</v>
      </c>
      <c r="F29" s="250">
        <v>70</v>
      </c>
      <c r="G29" s="177">
        <v>70</v>
      </c>
      <c r="H29" s="177">
        <v>70</v>
      </c>
      <c r="I29" s="177">
        <v>70</v>
      </c>
    </row>
    <row r="30" spans="1:12" x14ac:dyDescent="0.25">
      <c r="A30" s="172" t="s">
        <v>229</v>
      </c>
      <c r="B30" s="172" t="s">
        <v>141</v>
      </c>
      <c r="C30" s="329" t="s">
        <v>142</v>
      </c>
      <c r="D30" s="320"/>
      <c r="E30" s="173">
        <v>0</v>
      </c>
      <c r="F30" s="248">
        <v>36680</v>
      </c>
      <c r="G30" s="173">
        <f>SUM(G31)</f>
        <v>31680</v>
      </c>
      <c r="H30" s="173">
        <v>21680</v>
      </c>
      <c r="I30" s="173">
        <v>21680</v>
      </c>
    </row>
    <row r="31" spans="1:12" x14ac:dyDescent="0.25">
      <c r="A31" s="174">
        <v>3</v>
      </c>
      <c r="B31" s="174">
        <v>3</v>
      </c>
      <c r="C31" s="330" t="s">
        <v>74</v>
      </c>
      <c r="D31" s="331"/>
      <c r="E31" s="175">
        <v>0</v>
      </c>
      <c r="F31" s="249">
        <v>36680</v>
      </c>
      <c r="G31" s="175">
        <f>SUM(G32)</f>
        <v>31680</v>
      </c>
      <c r="H31" s="175">
        <f>SUM(H32)</f>
        <v>21680</v>
      </c>
      <c r="I31" s="175">
        <f>SUM(I32)</f>
        <v>21680</v>
      </c>
    </row>
    <row r="32" spans="1:12" ht="14.45" customHeight="1" x14ac:dyDescent="0.25">
      <c r="A32" s="176">
        <v>32</v>
      </c>
      <c r="B32" s="176">
        <v>32</v>
      </c>
      <c r="C32" s="332" t="s">
        <v>76</v>
      </c>
      <c r="D32" s="320"/>
      <c r="E32" s="177">
        <v>0</v>
      </c>
      <c r="F32" s="250">
        <v>36680</v>
      </c>
      <c r="G32" s="177">
        <v>31680</v>
      </c>
      <c r="H32" s="177">
        <v>21680</v>
      </c>
      <c r="I32" s="177">
        <v>21680</v>
      </c>
    </row>
    <row r="33" spans="1:9" x14ac:dyDescent="0.25">
      <c r="A33" s="169" t="s">
        <v>136</v>
      </c>
      <c r="B33" s="169" t="s">
        <v>136</v>
      </c>
      <c r="C33" s="333" t="s">
        <v>103</v>
      </c>
      <c r="D33" s="320"/>
      <c r="E33" s="170">
        <f>SUM(E34)</f>
        <v>24001.16</v>
      </c>
      <c r="F33" s="253">
        <v>47470</v>
      </c>
      <c r="G33" s="170">
        <v>47470</v>
      </c>
      <c r="H33" s="170">
        <v>47470</v>
      </c>
      <c r="I33" s="170">
        <v>47470</v>
      </c>
    </row>
    <row r="34" spans="1:9" x14ac:dyDescent="0.25">
      <c r="A34" s="172" t="s">
        <v>137</v>
      </c>
      <c r="B34" s="172" t="s">
        <v>137</v>
      </c>
      <c r="C34" s="329" t="s">
        <v>138</v>
      </c>
      <c r="D34" s="320"/>
      <c r="E34" s="173">
        <f>SUM(E35)</f>
        <v>24001.16</v>
      </c>
      <c r="F34" s="248">
        <v>47470</v>
      </c>
      <c r="G34" s="173">
        <v>47470</v>
      </c>
      <c r="H34" s="173">
        <v>47470</v>
      </c>
      <c r="I34" s="173">
        <v>47470</v>
      </c>
    </row>
    <row r="35" spans="1:9" x14ac:dyDescent="0.25">
      <c r="A35" s="174">
        <v>3</v>
      </c>
      <c r="B35" s="174">
        <v>3</v>
      </c>
      <c r="C35" s="330" t="s">
        <v>74</v>
      </c>
      <c r="D35" s="331"/>
      <c r="E35" s="175">
        <f>SUM(E36:E37)</f>
        <v>24001.16</v>
      </c>
      <c r="F35" s="249">
        <v>47470</v>
      </c>
      <c r="G35" s="175">
        <v>47470</v>
      </c>
      <c r="H35" s="175">
        <v>47470</v>
      </c>
      <c r="I35" s="175">
        <v>47470</v>
      </c>
    </row>
    <row r="36" spans="1:9" x14ac:dyDescent="0.25">
      <c r="A36" s="176">
        <v>32</v>
      </c>
      <c r="B36" s="176">
        <v>32</v>
      </c>
      <c r="C36" s="332" t="s">
        <v>76</v>
      </c>
      <c r="D36" s="320"/>
      <c r="E36" s="177">
        <v>23965.11</v>
      </c>
      <c r="F36" s="250">
        <v>47200</v>
      </c>
      <c r="G36" s="177">
        <v>47200</v>
      </c>
      <c r="H36" s="177">
        <v>47200</v>
      </c>
      <c r="I36" s="177">
        <v>47200</v>
      </c>
    </row>
    <row r="37" spans="1:9" x14ac:dyDescent="0.25">
      <c r="A37" s="176">
        <v>34</v>
      </c>
      <c r="B37" s="176">
        <v>34</v>
      </c>
      <c r="C37" s="332" t="s">
        <v>82</v>
      </c>
      <c r="D37" s="320"/>
      <c r="E37" s="177">
        <v>36.049999999999997</v>
      </c>
      <c r="F37" s="250">
        <v>270</v>
      </c>
      <c r="G37" s="177">
        <v>270</v>
      </c>
      <c r="H37" s="177">
        <v>270</v>
      </c>
      <c r="I37" s="177">
        <v>270</v>
      </c>
    </row>
    <row r="38" spans="1:9" x14ac:dyDescent="0.25">
      <c r="A38" s="169" t="s">
        <v>143</v>
      </c>
      <c r="B38" s="169" t="s">
        <v>143</v>
      </c>
      <c r="C38" s="333" t="s">
        <v>144</v>
      </c>
      <c r="D38" s="320"/>
      <c r="E38" s="170">
        <v>0</v>
      </c>
      <c r="F38" s="253">
        <f t="shared" ref="F38" si="14">SUM(F39)</f>
        <v>1000</v>
      </c>
      <c r="G38" s="170">
        <f>SUM(G39)</f>
        <v>1000</v>
      </c>
      <c r="H38" s="170">
        <v>1000</v>
      </c>
      <c r="I38" s="170">
        <v>1000</v>
      </c>
    </row>
    <row r="39" spans="1:9" x14ac:dyDescent="0.25">
      <c r="A39" s="172" t="s">
        <v>232</v>
      </c>
      <c r="B39" s="172" t="s">
        <v>145</v>
      </c>
      <c r="C39" s="329" t="s">
        <v>146</v>
      </c>
      <c r="D39" s="320"/>
      <c r="E39" s="173">
        <v>0</v>
      </c>
      <c r="F39" s="248">
        <v>1000</v>
      </c>
      <c r="G39" s="173">
        <v>1000</v>
      </c>
      <c r="H39" s="173">
        <v>1000</v>
      </c>
      <c r="I39" s="173">
        <v>1000</v>
      </c>
    </row>
    <row r="40" spans="1:9" x14ac:dyDescent="0.25">
      <c r="A40" s="174">
        <v>3</v>
      </c>
      <c r="B40" s="174">
        <v>3</v>
      </c>
      <c r="C40" s="330" t="s">
        <v>74</v>
      </c>
      <c r="D40" s="331"/>
      <c r="E40" s="175">
        <v>0</v>
      </c>
      <c r="F40" s="249">
        <v>1000</v>
      </c>
      <c r="G40" s="175">
        <v>1000</v>
      </c>
      <c r="H40" s="175">
        <v>1000</v>
      </c>
      <c r="I40" s="175">
        <v>1000</v>
      </c>
    </row>
    <row r="41" spans="1:9" x14ac:dyDescent="0.25">
      <c r="A41" s="176">
        <v>32</v>
      </c>
      <c r="B41" s="176">
        <v>32</v>
      </c>
      <c r="C41" s="332" t="s">
        <v>76</v>
      </c>
      <c r="D41" s="320"/>
      <c r="E41" s="177">
        <v>0</v>
      </c>
      <c r="F41" s="250">
        <v>1000</v>
      </c>
      <c r="G41" s="177">
        <v>1000</v>
      </c>
      <c r="H41" s="177">
        <v>1000</v>
      </c>
      <c r="I41" s="177">
        <v>1000</v>
      </c>
    </row>
    <row r="42" spans="1:9" x14ac:dyDescent="0.25">
      <c r="A42" s="169" t="s">
        <v>147</v>
      </c>
      <c r="B42" s="169" t="s">
        <v>147</v>
      </c>
      <c r="C42" s="333" t="s">
        <v>148</v>
      </c>
      <c r="D42" s="320"/>
      <c r="E42" s="170">
        <f>SUM(E43)</f>
        <v>2830.93</v>
      </c>
      <c r="F42" s="253">
        <f t="shared" ref="F42" si="15">SUM(F43)</f>
        <v>3320</v>
      </c>
      <c r="G42" s="170">
        <f>SUM(G43)</f>
        <v>3320</v>
      </c>
      <c r="H42" s="170">
        <v>3320</v>
      </c>
      <c r="I42" s="170">
        <v>3320</v>
      </c>
    </row>
    <row r="43" spans="1:9" x14ac:dyDescent="0.25">
      <c r="A43" s="172" t="s">
        <v>233</v>
      </c>
      <c r="B43" s="172" t="s">
        <v>149</v>
      </c>
      <c r="C43" s="329" t="s">
        <v>150</v>
      </c>
      <c r="D43" s="320"/>
      <c r="E43" s="173">
        <f>SUM(E44)</f>
        <v>2830.93</v>
      </c>
      <c r="F43" s="248">
        <v>3320</v>
      </c>
      <c r="G43" s="173">
        <v>3320</v>
      </c>
      <c r="H43" s="173">
        <v>3320</v>
      </c>
      <c r="I43" s="173">
        <v>3320</v>
      </c>
    </row>
    <row r="44" spans="1:9" x14ac:dyDescent="0.25">
      <c r="A44" s="174">
        <v>3</v>
      </c>
      <c r="B44" s="174">
        <v>3</v>
      </c>
      <c r="C44" s="330" t="s">
        <v>74</v>
      </c>
      <c r="D44" s="331"/>
      <c r="E44" s="175">
        <f>SUM(E45)</f>
        <v>2830.93</v>
      </c>
      <c r="F44" s="249">
        <v>3320</v>
      </c>
      <c r="G44" s="175">
        <v>3320</v>
      </c>
      <c r="H44" s="175">
        <v>3320</v>
      </c>
      <c r="I44" s="175">
        <v>3320</v>
      </c>
    </row>
    <row r="45" spans="1:9" x14ac:dyDescent="0.25">
      <c r="A45" s="176">
        <v>32</v>
      </c>
      <c r="B45" s="176">
        <v>32</v>
      </c>
      <c r="C45" s="332" t="s">
        <v>76</v>
      </c>
      <c r="D45" s="320"/>
      <c r="E45" s="177">
        <v>2830.93</v>
      </c>
      <c r="F45" s="250">
        <v>3320</v>
      </c>
      <c r="G45" s="177">
        <v>3320</v>
      </c>
      <c r="H45" s="177">
        <v>3320</v>
      </c>
      <c r="I45" s="177">
        <v>3320</v>
      </c>
    </row>
    <row r="46" spans="1:9" x14ac:dyDescent="0.25">
      <c r="A46" s="169" t="s">
        <v>151</v>
      </c>
      <c r="B46" s="169" t="s">
        <v>151</v>
      </c>
      <c r="C46" s="333" t="s">
        <v>152</v>
      </c>
      <c r="D46" s="320"/>
      <c r="E46" s="170">
        <v>0</v>
      </c>
      <c r="F46" s="253">
        <v>0</v>
      </c>
      <c r="G46" s="170">
        <v>0</v>
      </c>
      <c r="H46" s="170">
        <v>0</v>
      </c>
      <c r="I46" s="170">
        <v>0</v>
      </c>
    </row>
    <row r="47" spans="1:9" x14ac:dyDescent="0.25">
      <c r="A47" s="172" t="s">
        <v>234</v>
      </c>
      <c r="B47" s="172" t="s">
        <v>153</v>
      </c>
      <c r="C47" s="329" t="s">
        <v>154</v>
      </c>
      <c r="D47" s="320"/>
      <c r="E47" s="173">
        <v>0</v>
      </c>
      <c r="F47" s="248">
        <v>0</v>
      </c>
      <c r="G47" s="173">
        <v>0</v>
      </c>
      <c r="H47" s="173">
        <v>0</v>
      </c>
      <c r="I47" s="173">
        <v>0</v>
      </c>
    </row>
    <row r="48" spans="1:9" ht="14.45" customHeight="1" x14ac:dyDescent="0.25">
      <c r="A48" s="174">
        <v>3</v>
      </c>
      <c r="B48" s="174">
        <v>3</v>
      </c>
      <c r="C48" s="330" t="s">
        <v>74</v>
      </c>
      <c r="D48" s="331"/>
      <c r="E48" s="175">
        <v>0</v>
      </c>
      <c r="F48" s="249">
        <v>0</v>
      </c>
      <c r="G48" s="175">
        <v>0</v>
      </c>
      <c r="H48" s="175">
        <v>0</v>
      </c>
      <c r="I48" s="175">
        <v>0</v>
      </c>
    </row>
    <row r="49" spans="1:9" x14ac:dyDescent="0.25">
      <c r="A49" s="176">
        <v>32</v>
      </c>
      <c r="B49" s="176">
        <v>32</v>
      </c>
      <c r="C49" s="332" t="s">
        <v>76</v>
      </c>
      <c r="D49" s="320"/>
      <c r="E49" s="177">
        <v>0</v>
      </c>
      <c r="F49" s="250">
        <v>0</v>
      </c>
      <c r="G49" s="177">
        <v>0</v>
      </c>
      <c r="H49" s="177">
        <v>0</v>
      </c>
      <c r="I49" s="177">
        <v>0</v>
      </c>
    </row>
    <row r="50" spans="1:9" ht="24" x14ac:dyDescent="0.25">
      <c r="A50" s="167" t="s">
        <v>235</v>
      </c>
      <c r="B50" s="167" t="s">
        <v>155</v>
      </c>
      <c r="C50" s="325" t="s">
        <v>237</v>
      </c>
      <c r="D50" s="320"/>
      <c r="E50" s="168">
        <f>SUM(E51+E55)</f>
        <v>11906.880000000001</v>
      </c>
      <c r="F50" s="252">
        <f t="shared" ref="F50" si="16">SUM(F51+F55)</f>
        <v>9000</v>
      </c>
      <c r="G50" s="168">
        <f>SUM(G51+G55)</f>
        <v>14000</v>
      </c>
      <c r="H50" s="168">
        <v>0</v>
      </c>
      <c r="I50" s="168">
        <v>0</v>
      </c>
    </row>
    <row r="51" spans="1:9" x14ac:dyDescent="0.25">
      <c r="A51" s="169" t="s">
        <v>133</v>
      </c>
      <c r="B51" s="169" t="s">
        <v>133</v>
      </c>
      <c r="C51" s="333" t="s">
        <v>50</v>
      </c>
      <c r="D51" s="320"/>
      <c r="E51" s="170">
        <f>SUM(E52)</f>
        <v>7263.95</v>
      </c>
      <c r="F51" s="253">
        <v>5000</v>
      </c>
      <c r="G51" s="170">
        <f>SUM(G52)</f>
        <v>10000</v>
      </c>
      <c r="H51" s="170">
        <v>0</v>
      </c>
      <c r="I51" s="170">
        <v>0</v>
      </c>
    </row>
    <row r="52" spans="1:9" x14ac:dyDescent="0.25">
      <c r="A52" s="172" t="s">
        <v>229</v>
      </c>
      <c r="B52" s="172" t="s">
        <v>141</v>
      </c>
      <c r="C52" s="329" t="s">
        <v>142</v>
      </c>
      <c r="D52" s="320"/>
      <c r="E52" s="173">
        <f>SUM(E53)</f>
        <v>7263.95</v>
      </c>
      <c r="F52" s="248">
        <v>5000</v>
      </c>
      <c r="G52" s="173">
        <f>SUM(G53)</f>
        <v>10000</v>
      </c>
      <c r="H52" s="173">
        <v>0</v>
      </c>
      <c r="I52" s="173">
        <v>0</v>
      </c>
    </row>
    <row r="53" spans="1:9" x14ac:dyDescent="0.25">
      <c r="A53" s="174">
        <v>4</v>
      </c>
      <c r="B53" s="174">
        <v>4</v>
      </c>
      <c r="C53" s="330" t="s">
        <v>85</v>
      </c>
      <c r="D53" s="331"/>
      <c r="E53" s="175">
        <f>SUM(E54)</f>
        <v>7263.95</v>
      </c>
      <c r="F53" s="249">
        <v>5000</v>
      </c>
      <c r="G53" s="175">
        <f>SUM(G54)</f>
        <v>10000</v>
      </c>
      <c r="H53" s="175">
        <v>0</v>
      </c>
      <c r="I53" s="175">
        <v>0</v>
      </c>
    </row>
    <row r="54" spans="1:9" x14ac:dyDescent="0.25">
      <c r="A54" s="176">
        <v>42</v>
      </c>
      <c r="B54" s="176">
        <v>42</v>
      </c>
      <c r="C54" s="332" t="s">
        <v>156</v>
      </c>
      <c r="D54" s="320"/>
      <c r="E54" s="177">
        <v>7263.95</v>
      </c>
      <c r="F54" s="250">
        <v>5000</v>
      </c>
      <c r="G54" s="177">
        <v>10000</v>
      </c>
      <c r="H54" s="177">
        <v>0</v>
      </c>
      <c r="I54" s="177">
        <v>0</v>
      </c>
    </row>
    <row r="55" spans="1:9" x14ac:dyDescent="0.25">
      <c r="A55" s="169" t="s">
        <v>136</v>
      </c>
      <c r="B55" s="169" t="s">
        <v>136</v>
      </c>
      <c r="C55" s="333" t="s">
        <v>103</v>
      </c>
      <c r="D55" s="320"/>
      <c r="E55" s="170">
        <f>SUM(E56)</f>
        <v>4642.93</v>
      </c>
      <c r="F55" s="253">
        <f t="shared" ref="F55" si="17">SUM(F56)</f>
        <v>4000</v>
      </c>
      <c r="G55" s="170">
        <f>SUM(G56)</f>
        <v>4000</v>
      </c>
      <c r="H55" s="170">
        <v>0</v>
      </c>
      <c r="I55" s="170">
        <v>0</v>
      </c>
    </row>
    <row r="56" spans="1:9" x14ac:dyDescent="0.25">
      <c r="A56" s="172" t="s">
        <v>137</v>
      </c>
      <c r="B56" s="172" t="s">
        <v>137</v>
      </c>
      <c r="C56" s="329" t="s">
        <v>138</v>
      </c>
      <c r="D56" s="320"/>
      <c r="E56" s="173">
        <f>SUM(E57)</f>
        <v>4642.93</v>
      </c>
      <c r="F56" s="248">
        <v>4000</v>
      </c>
      <c r="G56" s="173">
        <v>4000</v>
      </c>
      <c r="H56" s="173">
        <v>0</v>
      </c>
      <c r="I56" s="173">
        <v>0</v>
      </c>
    </row>
    <row r="57" spans="1:9" ht="14.45" customHeight="1" x14ac:dyDescent="0.25">
      <c r="A57" s="174">
        <v>4</v>
      </c>
      <c r="B57" s="174">
        <v>4</v>
      </c>
      <c r="C57" s="330" t="s">
        <v>85</v>
      </c>
      <c r="D57" s="331"/>
      <c r="E57" s="175">
        <f>SUM(E58)</f>
        <v>4642.93</v>
      </c>
      <c r="F57" s="249">
        <v>4000</v>
      </c>
      <c r="G57" s="175">
        <v>4000</v>
      </c>
      <c r="H57" s="175">
        <v>0</v>
      </c>
      <c r="I57" s="175">
        <v>0</v>
      </c>
    </row>
    <row r="58" spans="1:9" ht="14.45" customHeight="1" x14ac:dyDescent="0.25">
      <c r="A58" s="176">
        <v>42</v>
      </c>
      <c r="B58" s="176">
        <v>42</v>
      </c>
      <c r="C58" s="332" t="s">
        <v>156</v>
      </c>
      <c r="D58" s="320"/>
      <c r="E58" s="177">
        <v>4642.93</v>
      </c>
      <c r="F58" s="250">
        <v>4000</v>
      </c>
      <c r="G58" s="177">
        <v>4000</v>
      </c>
      <c r="H58" s="177">
        <v>0</v>
      </c>
      <c r="I58" s="177">
        <v>0</v>
      </c>
    </row>
    <row r="59" spans="1:9" x14ac:dyDescent="0.25">
      <c r="A59" s="163"/>
      <c r="B59" s="163" t="s">
        <v>157</v>
      </c>
      <c r="C59" s="336" t="s">
        <v>158</v>
      </c>
      <c r="D59" s="320"/>
      <c r="E59" s="164">
        <f>SUM(E60+E66+E193+E256+E326+E344+E387)</f>
        <v>611729.48999999987</v>
      </c>
      <c r="F59" s="254">
        <f t="shared" ref="F59:I59" si="18">SUM(F60+F66+F193+F256+F326+F344+F387)</f>
        <v>804709</v>
      </c>
      <c r="G59" s="254">
        <f t="shared" si="18"/>
        <v>970351</v>
      </c>
      <c r="H59" s="254">
        <f t="shared" si="18"/>
        <v>942070</v>
      </c>
      <c r="I59" s="254">
        <f t="shared" si="18"/>
        <v>913282</v>
      </c>
    </row>
    <row r="60" spans="1:9" x14ac:dyDescent="0.25">
      <c r="A60" s="165"/>
      <c r="B60" s="165" t="s">
        <v>159</v>
      </c>
      <c r="C60" s="324" t="s">
        <v>160</v>
      </c>
      <c r="D60" s="320"/>
      <c r="E60" s="166">
        <f>SUM(E61)</f>
        <v>243105.65</v>
      </c>
      <c r="F60" s="251">
        <f t="shared" ref="F60:F62" si="19">SUM(F61)</f>
        <v>285700</v>
      </c>
      <c r="G60" s="166">
        <f t="shared" ref="G60:I61" si="20">SUM(G61)</f>
        <v>289200</v>
      </c>
      <c r="H60" s="166">
        <f t="shared" si="20"/>
        <v>289200</v>
      </c>
      <c r="I60" s="166">
        <f t="shared" si="20"/>
        <v>289200</v>
      </c>
    </row>
    <row r="61" spans="1:9" x14ac:dyDescent="0.25">
      <c r="A61" s="167" t="s">
        <v>238</v>
      </c>
      <c r="B61" s="167" t="s">
        <v>161</v>
      </c>
      <c r="C61" s="325" t="s">
        <v>160</v>
      </c>
      <c r="D61" s="320"/>
      <c r="E61" s="168">
        <f>SUM(E62)</f>
        <v>243105.65</v>
      </c>
      <c r="F61" s="252">
        <f t="shared" si="19"/>
        <v>285700</v>
      </c>
      <c r="G61" s="168">
        <f t="shared" si="20"/>
        <v>289200</v>
      </c>
      <c r="H61" s="168">
        <f t="shared" si="20"/>
        <v>289200</v>
      </c>
      <c r="I61" s="168">
        <f t="shared" si="20"/>
        <v>289200</v>
      </c>
    </row>
    <row r="62" spans="1:9" x14ac:dyDescent="0.25">
      <c r="A62" s="169" t="s">
        <v>133</v>
      </c>
      <c r="B62" s="169" t="s">
        <v>133</v>
      </c>
      <c r="C62" s="333" t="s">
        <v>50</v>
      </c>
      <c r="D62" s="320"/>
      <c r="E62" s="170">
        <f>SUM(E63)</f>
        <v>243105.65</v>
      </c>
      <c r="F62" s="253">
        <f t="shared" si="19"/>
        <v>285700</v>
      </c>
      <c r="G62" s="170">
        <f>SUM(G63)</f>
        <v>289200</v>
      </c>
      <c r="H62" s="170">
        <v>289200</v>
      </c>
      <c r="I62" s="170">
        <v>289200</v>
      </c>
    </row>
    <row r="63" spans="1:9" x14ac:dyDescent="0.25">
      <c r="A63" s="172" t="s">
        <v>65</v>
      </c>
      <c r="B63" s="172" t="s">
        <v>134</v>
      </c>
      <c r="C63" s="329" t="s">
        <v>135</v>
      </c>
      <c r="D63" s="320"/>
      <c r="E63" s="173">
        <f>SUM(E64)</f>
        <v>243105.65</v>
      </c>
      <c r="F63" s="248">
        <v>285700</v>
      </c>
      <c r="G63" s="173">
        <v>289200</v>
      </c>
      <c r="H63" s="173">
        <v>289200</v>
      </c>
      <c r="I63" s="173">
        <v>289200</v>
      </c>
    </row>
    <row r="64" spans="1:9" x14ac:dyDescent="0.25">
      <c r="A64" s="174">
        <v>3</v>
      </c>
      <c r="B64" s="174">
        <v>3</v>
      </c>
      <c r="C64" s="330" t="s">
        <v>74</v>
      </c>
      <c r="D64" s="331"/>
      <c r="E64" s="175">
        <f>SUM(E65)</f>
        <v>243105.65</v>
      </c>
      <c r="F64" s="249">
        <v>285700</v>
      </c>
      <c r="G64" s="175">
        <v>289200</v>
      </c>
      <c r="H64" s="175">
        <v>289200</v>
      </c>
      <c r="I64" s="175">
        <v>289200</v>
      </c>
    </row>
    <row r="65" spans="1:9" x14ac:dyDescent="0.25">
      <c r="A65" s="176">
        <v>31</v>
      </c>
      <c r="B65" s="176">
        <v>31</v>
      </c>
      <c r="C65" s="332" t="s">
        <v>75</v>
      </c>
      <c r="D65" s="320"/>
      <c r="E65" s="177">
        <v>243105.65</v>
      </c>
      <c r="F65" s="250">
        <v>285700</v>
      </c>
      <c r="G65" s="177">
        <v>289200</v>
      </c>
      <c r="H65" s="177">
        <v>289200</v>
      </c>
      <c r="I65" s="177">
        <v>289200</v>
      </c>
    </row>
    <row r="66" spans="1:9" x14ac:dyDescent="0.25">
      <c r="A66" s="165"/>
      <c r="B66" s="165" t="s">
        <v>162</v>
      </c>
      <c r="C66" s="324" t="s">
        <v>163</v>
      </c>
      <c r="D66" s="320"/>
      <c r="E66" s="166">
        <f>SUM(E67+E92+E114+E135+E145+E158+E176+E181)</f>
        <v>158476.19999999998</v>
      </c>
      <c r="F66" s="251">
        <f t="shared" ref="F66:I66" si="21">SUM(F67+F92+F114+F135+F145+F158+F176+F181)</f>
        <v>252000</v>
      </c>
      <c r="G66" s="251">
        <f t="shared" si="21"/>
        <v>261390</v>
      </c>
      <c r="H66" s="251">
        <f t="shared" si="21"/>
        <v>261390</v>
      </c>
      <c r="I66" s="251">
        <f t="shared" si="21"/>
        <v>261390</v>
      </c>
    </row>
    <row r="67" spans="1:9" x14ac:dyDescent="0.25">
      <c r="A67" s="167" t="s">
        <v>239</v>
      </c>
      <c r="B67" s="167" t="s">
        <v>161</v>
      </c>
      <c r="C67" s="325" t="s">
        <v>164</v>
      </c>
      <c r="D67" s="320"/>
      <c r="E67" s="168">
        <f>SUM(E68+E73+E77+E85)</f>
        <v>40072.92</v>
      </c>
      <c r="F67" s="252">
        <f t="shared" ref="F67" si="22">SUM(F68+F73+F77+F85)</f>
        <v>64000</v>
      </c>
      <c r="G67" s="168">
        <f>SUM(G68+G73+G77+G85)</f>
        <v>65000</v>
      </c>
      <c r="H67" s="168">
        <f>SUM(H68+H73+H77+H85)</f>
        <v>65000</v>
      </c>
      <c r="I67" s="168">
        <f>SUM(I68+I73+I77+I85)</f>
        <v>65000</v>
      </c>
    </row>
    <row r="68" spans="1:9" x14ac:dyDescent="0.25">
      <c r="A68" s="169" t="s">
        <v>133</v>
      </c>
      <c r="B68" s="169" t="s">
        <v>133</v>
      </c>
      <c r="C68" s="333" t="s">
        <v>50</v>
      </c>
      <c r="D68" s="320"/>
      <c r="E68" s="170">
        <f>SUM(E69)</f>
        <v>4797.78</v>
      </c>
      <c r="F68" s="253">
        <f t="shared" ref="F68" si="23">SUM(F69)</f>
        <v>5000</v>
      </c>
      <c r="G68" s="170">
        <f>SUM(G69)</f>
        <v>5000</v>
      </c>
      <c r="H68" s="170">
        <f>SUM(H69)</f>
        <v>5000</v>
      </c>
      <c r="I68" s="170">
        <f>SUM(I69)</f>
        <v>5000</v>
      </c>
    </row>
    <row r="69" spans="1:9" x14ac:dyDescent="0.25">
      <c r="A69" s="172" t="s">
        <v>65</v>
      </c>
      <c r="B69" s="172" t="s">
        <v>134</v>
      </c>
      <c r="C69" s="329" t="s">
        <v>135</v>
      </c>
      <c r="D69" s="320"/>
      <c r="E69" s="173">
        <f>SUM(E70)</f>
        <v>4797.78</v>
      </c>
      <c r="F69" s="248">
        <v>5000</v>
      </c>
      <c r="G69" s="173">
        <v>5000</v>
      </c>
      <c r="H69" s="173">
        <v>5000</v>
      </c>
      <c r="I69" s="173">
        <v>5000</v>
      </c>
    </row>
    <row r="70" spans="1:9" x14ac:dyDescent="0.25">
      <c r="A70" s="174">
        <v>3</v>
      </c>
      <c r="B70" s="174">
        <v>3</v>
      </c>
      <c r="C70" s="330" t="s">
        <v>74</v>
      </c>
      <c r="D70" s="331"/>
      <c r="E70" s="175">
        <f>SUM(E71:E72)</f>
        <v>4797.78</v>
      </c>
      <c r="F70" s="249">
        <v>5000</v>
      </c>
      <c r="G70" s="175">
        <v>5000</v>
      </c>
      <c r="H70" s="175">
        <v>5000</v>
      </c>
      <c r="I70" s="175">
        <v>5000</v>
      </c>
    </row>
    <row r="71" spans="1:9" x14ac:dyDescent="0.25">
      <c r="A71" s="176">
        <v>32</v>
      </c>
      <c r="B71" s="176">
        <v>32</v>
      </c>
      <c r="C71" s="332" t="s">
        <v>76</v>
      </c>
      <c r="D71" s="320"/>
      <c r="E71" s="177">
        <v>4770</v>
      </c>
      <c r="F71" s="250">
        <v>4900</v>
      </c>
      <c r="G71" s="177">
        <v>4800</v>
      </c>
      <c r="H71" s="177">
        <v>4800</v>
      </c>
      <c r="I71" s="177">
        <v>4800</v>
      </c>
    </row>
    <row r="72" spans="1:9" x14ac:dyDescent="0.25">
      <c r="A72" s="176">
        <v>34</v>
      </c>
      <c r="B72" s="176">
        <v>34</v>
      </c>
      <c r="C72" s="332" t="s">
        <v>82</v>
      </c>
      <c r="D72" s="320"/>
      <c r="E72" s="177">
        <v>27.78</v>
      </c>
      <c r="F72" s="250">
        <v>100</v>
      </c>
      <c r="G72" s="177">
        <v>200</v>
      </c>
      <c r="H72" s="177">
        <v>200</v>
      </c>
      <c r="I72" s="177">
        <v>200</v>
      </c>
    </row>
    <row r="73" spans="1:9" x14ac:dyDescent="0.25">
      <c r="A73" s="169" t="s">
        <v>136</v>
      </c>
      <c r="B73" s="169" t="s">
        <v>136</v>
      </c>
      <c r="C73" s="333" t="s">
        <v>103</v>
      </c>
      <c r="D73" s="320"/>
      <c r="E73" s="170">
        <f>SUM(E74)</f>
        <v>1000</v>
      </c>
      <c r="F73" s="253">
        <f t="shared" ref="F73" si="24">SUM(F74)</f>
        <v>10000</v>
      </c>
      <c r="G73" s="170">
        <f>SUM(G74)</f>
        <v>2000</v>
      </c>
      <c r="H73" s="170">
        <f>SUM(H74)</f>
        <v>2000</v>
      </c>
      <c r="I73" s="170">
        <f>SUM(I74)</f>
        <v>2000</v>
      </c>
    </row>
    <row r="74" spans="1:9" x14ac:dyDescent="0.25">
      <c r="A74" s="172" t="s">
        <v>137</v>
      </c>
      <c r="B74" s="172" t="s">
        <v>137</v>
      </c>
      <c r="C74" s="329" t="s">
        <v>138</v>
      </c>
      <c r="D74" s="320"/>
      <c r="E74" s="173">
        <f>SUM(E75)</f>
        <v>1000</v>
      </c>
      <c r="F74" s="248">
        <v>10000</v>
      </c>
      <c r="G74" s="173">
        <f>SUM(G75)</f>
        <v>2000</v>
      </c>
      <c r="H74" s="248">
        <f t="shared" ref="H74:I74" si="25">SUM(H75)</f>
        <v>2000</v>
      </c>
      <c r="I74" s="248">
        <f t="shared" si="25"/>
        <v>2000</v>
      </c>
    </row>
    <row r="75" spans="1:9" x14ac:dyDescent="0.25">
      <c r="A75" s="174">
        <v>3</v>
      </c>
      <c r="B75" s="174">
        <v>3</v>
      </c>
      <c r="C75" s="330" t="s">
        <v>74</v>
      </c>
      <c r="D75" s="331"/>
      <c r="E75" s="175">
        <f>SUM(E76)</f>
        <v>1000</v>
      </c>
      <c r="F75" s="249">
        <v>10000</v>
      </c>
      <c r="G75" s="175">
        <v>2000</v>
      </c>
      <c r="H75" s="175">
        <v>2000</v>
      </c>
      <c r="I75" s="175">
        <v>2000</v>
      </c>
    </row>
    <row r="76" spans="1:9" x14ac:dyDescent="0.25">
      <c r="A76" s="176">
        <v>32</v>
      </c>
      <c r="B76" s="176">
        <v>32</v>
      </c>
      <c r="C76" s="332" t="s">
        <v>76</v>
      </c>
      <c r="D76" s="320"/>
      <c r="E76" s="177">
        <v>1000</v>
      </c>
      <c r="F76" s="250">
        <v>10000</v>
      </c>
      <c r="G76" s="177">
        <v>2000</v>
      </c>
      <c r="H76" s="177">
        <v>2000</v>
      </c>
      <c r="I76" s="177">
        <v>2000</v>
      </c>
    </row>
    <row r="77" spans="1:9" x14ac:dyDescent="0.25">
      <c r="A77" s="169" t="s">
        <v>143</v>
      </c>
      <c r="B77" s="169" t="s">
        <v>143</v>
      </c>
      <c r="C77" s="333" t="s">
        <v>144</v>
      </c>
      <c r="D77" s="320"/>
      <c r="E77" s="170">
        <f>SUM(E78+E82)</f>
        <v>19275.14</v>
      </c>
      <c r="F77" s="253">
        <f t="shared" ref="F77" si="26">SUM(F78+F82)</f>
        <v>30000</v>
      </c>
      <c r="G77" s="170">
        <f>SUM(G78+G82)</f>
        <v>25000</v>
      </c>
      <c r="H77" s="170">
        <f>SUM(H78+H82)</f>
        <v>25000</v>
      </c>
      <c r="I77" s="170">
        <f>SUM(I78+I82)</f>
        <v>25000</v>
      </c>
    </row>
    <row r="78" spans="1:9" x14ac:dyDescent="0.25">
      <c r="A78" s="172" t="s">
        <v>232</v>
      </c>
      <c r="B78" s="172" t="s">
        <v>145</v>
      </c>
      <c r="C78" s="329" t="s">
        <v>146</v>
      </c>
      <c r="D78" s="320"/>
      <c r="E78" s="173">
        <f>SUM(E79)</f>
        <v>3275.14</v>
      </c>
      <c r="F78" s="248">
        <v>10000</v>
      </c>
      <c r="G78" s="173">
        <f>SUM(G79)</f>
        <v>5000</v>
      </c>
      <c r="H78" s="248">
        <f t="shared" ref="H78:I78" si="27">SUM(H79)</f>
        <v>5000</v>
      </c>
      <c r="I78" s="248">
        <f t="shared" si="27"/>
        <v>5000</v>
      </c>
    </row>
    <row r="79" spans="1:9" x14ac:dyDescent="0.25">
      <c r="A79" s="174">
        <v>3</v>
      </c>
      <c r="B79" s="174">
        <v>3</v>
      </c>
      <c r="C79" s="330" t="s">
        <v>74</v>
      </c>
      <c r="D79" s="331"/>
      <c r="E79" s="175">
        <f>SUM(E80:E81)</f>
        <v>3275.14</v>
      </c>
      <c r="F79" s="249">
        <v>10000</v>
      </c>
      <c r="G79" s="175">
        <f>SUM(G80:G81)</f>
        <v>5000</v>
      </c>
      <c r="H79" s="249">
        <f>SUM(H80:H81)</f>
        <v>5000</v>
      </c>
      <c r="I79" s="249">
        <f>SUM(I80:I81)</f>
        <v>5000</v>
      </c>
    </row>
    <row r="80" spans="1:9" ht="14.45" customHeight="1" x14ac:dyDescent="0.25">
      <c r="A80" s="176">
        <v>32</v>
      </c>
      <c r="B80" s="176">
        <v>32</v>
      </c>
      <c r="C80" s="332" t="s">
        <v>76</v>
      </c>
      <c r="D80" s="320"/>
      <c r="E80" s="177">
        <v>3275.14</v>
      </c>
      <c r="F80" s="250">
        <v>9900</v>
      </c>
      <c r="G80" s="177">
        <v>4900</v>
      </c>
      <c r="H80" s="177">
        <v>4900</v>
      </c>
      <c r="I80" s="177">
        <v>4900</v>
      </c>
    </row>
    <row r="81" spans="1:12" x14ac:dyDescent="0.25">
      <c r="A81" s="176">
        <v>34</v>
      </c>
      <c r="B81" s="176">
        <v>34</v>
      </c>
      <c r="C81" s="332" t="s">
        <v>82</v>
      </c>
      <c r="D81" s="320"/>
      <c r="E81" s="177">
        <v>0</v>
      </c>
      <c r="F81" s="250">
        <v>100</v>
      </c>
      <c r="G81" s="177">
        <v>100</v>
      </c>
      <c r="H81" s="177">
        <v>100</v>
      </c>
      <c r="I81" s="177">
        <v>100</v>
      </c>
    </row>
    <row r="82" spans="1:12" x14ac:dyDescent="0.25">
      <c r="A82" s="172" t="s">
        <v>240</v>
      </c>
      <c r="B82" s="172" t="s">
        <v>165</v>
      </c>
      <c r="C82" s="329" t="s">
        <v>166</v>
      </c>
      <c r="D82" s="320"/>
      <c r="E82" s="173">
        <f>SUM(E83)</f>
        <v>16000</v>
      </c>
      <c r="F82" s="248">
        <v>20000</v>
      </c>
      <c r="G82" s="173">
        <v>20000</v>
      </c>
      <c r="H82" s="173">
        <v>20000</v>
      </c>
      <c r="I82" s="173">
        <v>20000</v>
      </c>
    </row>
    <row r="83" spans="1:12" x14ac:dyDescent="0.25">
      <c r="A83" s="174">
        <v>3</v>
      </c>
      <c r="B83" s="174">
        <v>3</v>
      </c>
      <c r="C83" s="330" t="s">
        <v>74</v>
      </c>
      <c r="D83" s="331"/>
      <c r="E83" s="175">
        <f>SUM(E84)</f>
        <v>16000</v>
      </c>
      <c r="F83" s="249">
        <v>20000</v>
      </c>
      <c r="G83" s="175">
        <v>20000</v>
      </c>
      <c r="H83" s="175">
        <v>20000</v>
      </c>
      <c r="I83" s="175">
        <v>20000</v>
      </c>
    </row>
    <row r="84" spans="1:12" ht="14.45" customHeight="1" x14ac:dyDescent="0.25">
      <c r="A84" s="176">
        <v>32</v>
      </c>
      <c r="B84" s="176">
        <v>32</v>
      </c>
      <c r="C84" s="332" t="s">
        <v>76</v>
      </c>
      <c r="D84" s="320"/>
      <c r="E84" s="177">
        <v>16000</v>
      </c>
      <c r="F84" s="250">
        <v>20000</v>
      </c>
      <c r="G84" s="177">
        <v>20000</v>
      </c>
      <c r="H84" s="177">
        <v>20000</v>
      </c>
      <c r="I84" s="177">
        <v>20000</v>
      </c>
    </row>
    <row r="85" spans="1:12" x14ac:dyDescent="0.25">
      <c r="A85" s="169" t="s">
        <v>147</v>
      </c>
      <c r="B85" s="169" t="s">
        <v>147</v>
      </c>
      <c r="C85" s="333" t="s">
        <v>148</v>
      </c>
      <c r="D85" s="320"/>
      <c r="E85" s="170">
        <f>SUM(E86+E89)</f>
        <v>15000</v>
      </c>
      <c r="F85" s="253">
        <f t="shared" ref="F85" si="28">SUM(F86+F89)</f>
        <v>19000</v>
      </c>
      <c r="G85" s="170">
        <f>SUM(G86+G89)</f>
        <v>33000</v>
      </c>
      <c r="H85" s="170">
        <f>SUM(H86+H89)</f>
        <v>33000</v>
      </c>
      <c r="I85" s="170">
        <f>SUM(I86+I89)</f>
        <v>33000</v>
      </c>
    </row>
    <row r="86" spans="1:12" x14ac:dyDescent="0.25">
      <c r="A86" s="172" t="s">
        <v>241</v>
      </c>
      <c r="B86" s="172" t="s">
        <v>167</v>
      </c>
      <c r="C86" s="329" t="s">
        <v>168</v>
      </c>
      <c r="D86" s="320"/>
      <c r="E86" s="173">
        <f>SUM(E87)</f>
        <v>12000</v>
      </c>
      <c r="F86" s="248">
        <v>15000</v>
      </c>
      <c r="G86" s="173">
        <f>SUM(G87)</f>
        <v>25000</v>
      </c>
      <c r="H86" s="248">
        <f t="shared" ref="H86:I86" si="29">SUM(H87)</f>
        <v>25000</v>
      </c>
      <c r="I86" s="248">
        <f t="shared" si="29"/>
        <v>25000</v>
      </c>
      <c r="L86" s="171"/>
    </row>
    <row r="87" spans="1:12" x14ac:dyDescent="0.25">
      <c r="A87" s="174">
        <v>3</v>
      </c>
      <c r="B87" s="174">
        <v>3</v>
      </c>
      <c r="C87" s="330" t="s">
        <v>74</v>
      </c>
      <c r="D87" s="331"/>
      <c r="E87" s="175">
        <f>SUM(E88)</f>
        <v>12000</v>
      </c>
      <c r="F87" s="249">
        <v>15000</v>
      </c>
      <c r="G87" s="175">
        <f>SUM(G88)</f>
        <v>25000</v>
      </c>
      <c r="H87" s="249">
        <f t="shared" ref="H87:I87" si="30">SUM(H88)</f>
        <v>25000</v>
      </c>
      <c r="I87" s="249">
        <f t="shared" si="30"/>
        <v>25000</v>
      </c>
      <c r="L87" s="171"/>
    </row>
    <row r="88" spans="1:12" x14ac:dyDescent="0.25">
      <c r="A88" s="176">
        <v>32</v>
      </c>
      <c r="B88" s="176">
        <v>32</v>
      </c>
      <c r="C88" s="332" t="s">
        <v>76</v>
      </c>
      <c r="D88" s="320"/>
      <c r="E88" s="177">
        <v>12000</v>
      </c>
      <c r="F88" s="250">
        <v>15000</v>
      </c>
      <c r="G88" s="177">
        <v>25000</v>
      </c>
      <c r="H88" s="177">
        <v>25000</v>
      </c>
      <c r="I88" s="177">
        <v>25000</v>
      </c>
      <c r="L88" s="171"/>
    </row>
    <row r="89" spans="1:12" x14ac:dyDescent="0.25">
      <c r="A89" s="172" t="s">
        <v>242</v>
      </c>
      <c r="B89" s="172" t="s">
        <v>169</v>
      </c>
      <c r="C89" s="329" t="s">
        <v>170</v>
      </c>
      <c r="D89" s="320"/>
      <c r="E89" s="173">
        <f>SUM(E90)</f>
        <v>3000</v>
      </c>
      <c r="F89" s="248">
        <v>4000</v>
      </c>
      <c r="G89" s="173">
        <f>SUM(G90)</f>
        <v>8000</v>
      </c>
      <c r="H89" s="248">
        <f t="shared" ref="H89:I89" si="31">SUM(H90)</f>
        <v>8000</v>
      </c>
      <c r="I89" s="248">
        <f t="shared" si="31"/>
        <v>8000</v>
      </c>
      <c r="L89" s="171"/>
    </row>
    <row r="90" spans="1:12" x14ac:dyDescent="0.25">
      <c r="A90" s="174">
        <v>3</v>
      </c>
      <c r="B90" s="174">
        <v>3</v>
      </c>
      <c r="C90" s="330" t="s">
        <v>74</v>
      </c>
      <c r="D90" s="331"/>
      <c r="E90" s="175">
        <f>SUM(E91)</f>
        <v>3000</v>
      </c>
      <c r="F90" s="249">
        <v>4000</v>
      </c>
      <c r="G90" s="175">
        <f>SUM(G91)</f>
        <v>8000</v>
      </c>
      <c r="H90" s="249">
        <f t="shared" ref="H90:I90" si="32">SUM(H91)</f>
        <v>8000</v>
      </c>
      <c r="I90" s="249">
        <f t="shared" si="32"/>
        <v>8000</v>
      </c>
      <c r="L90" s="171"/>
    </row>
    <row r="91" spans="1:12" x14ac:dyDescent="0.25">
      <c r="A91" s="176">
        <v>32</v>
      </c>
      <c r="B91" s="176">
        <v>32</v>
      </c>
      <c r="C91" s="332" t="s">
        <v>76</v>
      </c>
      <c r="D91" s="320"/>
      <c r="E91" s="177">
        <v>3000</v>
      </c>
      <c r="F91" s="250">
        <v>4000</v>
      </c>
      <c r="G91" s="177">
        <v>8000</v>
      </c>
      <c r="H91" s="177">
        <v>8000</v>
      </c>
      <c r="I91" s="177">
        <v>8000</v>
      </c>
      <c r="L91" s="171"/>
    </row>
    <row r="92" spans="1:12" x14ac:dyDescent="0.25">
      <c r="A92" s="167" t="s">
        <v>243</v>
      </c>
      <c r="B92" s="167" t="s">
        <v>171</v>
      </c>
      <c r="C92" s="325" t="s">
        <v>172</v>
      </c>
      <c r="D92" s="320"/>
      <c r="E92" s="168">
        <f>SUM(E93+E98+E102+E110)</f>
        <v>22980</v>
      </c>
      <c r="F92" s="252">
        <f t="shared" ref="F92" si="33">SUM(F93+F102+F110)</f>
        <v>41000</v>
      </c>
      <c r="G92" s="168">
        <f>SUM(G93+G98+G102+G110)</f>
        <v>44000</v>
      </c>
      <c r="H92" s="252">
        <f t="shared" ref="H92:I92" si="34">SUM(H93+H98+H102+H110)</f>
        <v>44000</v>
      </c>
      <c r="I92" s="252">
        <f t="shared" si="34"/>
        <v>44000</v>
      </c>
      <c r="L92" s="171"/>
    </row>
    <row r="93" spans="1:12" x14ac:dyDescent="0.25">
      <c r="A93" s="169" t="s">
        <v>133</v>
      </c>
      <c r="B93" s="169" t="s">
        <v>133</v>
      </c>
      <c r="C93" s="333" t="s">
        <v>50</v>
      </c>
      <c r="D93" s="320"/>
      <c r="E93" s="170">
        <f>SUM(E94)</f>
        <v>7000</v>
      </c>
      <c r="F93" s="253">
        <f t="shared" ref="F93" si="35">SUM(F94)</f>
        <v>10000</v>
      </c>
      <c r="G93" s="170">
        <f>SUM(G94)</f>
        <v>12000</v>
      </c>
      <c r="H93" s="170">
        <f>SUM(H94)</f>
        <v>12000</v>
      </c>
      <c r="I93" s="170">
        <f>SUM(I94)</f>
        <v>12000</v>
      </c>
      <c r="L93" s="171"/>
    </row>
    <row r="94" spans="1:12" x14ac:dyDescent="0.25">
      <c r="A94" s="172" t="s">
        <v>228</v>
      </c>
      <c r="B94" s="172" t="s">
        <v>134</v>
      </c>
      <c r="C94" s="329" t="s">
        <v>135</v>
      </c>
      <c r="D94" s="320"/>
      <c r="E94" s="173">
        <f>SUM(E95)</f>
        <v>7000</v>
      </c>
      <c r="F94" s="248">
        <v>10000</v>
      </c>
      <c r="G94" s="173">
        <f>SUM(G95)</f>
        <v>12000</v>
      </c>
      <c r="H94" s="248">
        <f t="shared" ref="H94:I94" si="36">SUM(H95)</f>
        <v>12000</v>
      </c>
      <c r="I94" s="248">
        <f t="shared" si="36"/>
        <v>12000</v>
      </c>
    </row>
    <row r="95" spans="1:12" x14ac:dyDescent="0.25">
      <c r="A95" s="174">
        <v>3</v>
      </c>
      <c r="B95" s="174">
        <v>3</v>
      </c>
      <c r="C95" s="330" t="s">
        <v>74</v>
      </c>
      <c r="D95" s="331"/>
      <c r="E95" s="175">
        <f>SUM(E96)</f>
        <v>7000</v>
      </c>
      <c r="F95" s="249">
        <v>10000</v>
      </c>
      <c r="G95" s="175">
        <f>SUM(G96:G97)</f>
        <v>12000</v>
      </c>
      <c r="H95" s="249">
        <f t="shared" ref="H95:I95" si="37">SUM(H96:H97)</f>
        <v>12000</v>
      </c>
      <c r="I95" s="249">
        <f t="shared" si="37"/>
        <v>12000</v>
      </c>
    </row>
    <row r="96" spans="1:12" x14ac:dyDescent="0.25">
      <c r="A96" s="176">
        <v>32</v>
      </c>
      <c r="B96" s="176">
        <v>32</v>
      </c>
      <c r="C96" s="332" t="s">
        <v>76</v>
      </c>
      <c r="D96" s="320"/>
      <c r="E96" s="177">
        <v>7000</v>
      </c>
      <c r="F96" s="250">
        <v>10000</v>
      </c>
      <c r="G96" s="177">
        <v>11900</v>
      </c>
      <c r="H96" s="177">
        <v>11900</v>
      </c>
      <c r="I96" s="177">
        <v>11900</v>
      </c>
    </row>
    <row r="97" spans="1:9" s="247" customFormat="1" x14ac:dyDescent="0.25">
      <c r="A97" s="258">
        <v>34</v>
      </c>
      <c r="B97" s="258">
        <v>34</v>
      </c>
      <c r="C97" s="332" t="s">
        <v>82</v>
      </c>
      <c r="D97" s="320"/>
      <c r="E97" s="250">
        <v>0</v>
      </c>
      <c r="F97" s="250">
        <v>0</v>
      </c>
      <c r="G97" s="250">
        <v>100</v>
      </c>
      <c r="H97" s="250">
        <v>100</v>
      </c>
      <c r="I97" s="250">
        <v>100</v>
      </c>
    </row>
    <row r="98" spans="1:9" s="247" customFormat="1" x14ac:dyDescent="0.25">
      <c r="A98" s="169" t="s">
        <v>136</v>
      </c>
      <c r="B98" s="169" t="s">
        <v>136</v>
      </c>
      <c r="C98" s="333" t="s">
        <v>103</v>
      </c>
      <c r="D98" s="320"/>
      <c r="E98" s="253">
        <f>SUM(E99)</f>
        <v>0</v>
      </c>
      <c r="F98" s="253">
        <v>0</v>
      </c>
      <c r="G98" s="253">
        <f>SUM(G99)</f>
        <v>1000</v>
      </c>
      <c r="H98" s="253">
        <f t="shared" ref="H98:I98" si="38">SUM(H99)</f>
        <v>1000</v>
      </c>
      <c r="I98" s="253">
        <f t="shared" si="38"/>
        <v>1000</v>
      </c>
    </row>
    <row r="99" spans="1:9" s="247" customFormat="1" x14ac:dyDescent="0.25">
      <c r="A99" s="172" t="s">
        <v>137</v>
      </c>
      <c r="B99" s="172" t="s">
        <v>137</v>
      </c>
      <c r="C99" s="329" t="s">
        <v>138</v>
      </c>
      <c r="D99" s="320"/>
      <c r="E99" s="248">
        <f>SUM(E100)</f>
        <v>0</v>
      </c>
      <c r="F99" s="248">
        <v>0</v>
      </c>
      <c r="G99" s="248">
        <f>SUM(G100)</f>
        <v>1000</v>
      </c>
      <c r="H99" s="248">
        <f t="shared" ref="H99:I99" si="39">SUM(H100)</f>
        <v>1000</v>
      </c>
      <c r="I99" s="248">
        <f t="shared" si="39"/>
        <v>1000</v>
      </c>
    </row>
    <row r="100" spans="1:9" s="247" customFormat="1" ht="14.45" customHeight="1" x14ac:dyDescent="0.25">
      <c r="A100" s="174">
        <v>4</v>
      </c>
      <c r="B100" s="174">
        <v>4</v>
      </c>
      <c r="C100" s="330" t="s">
        <v>85</v>
      </c>
      <c r="D100" s="331"/>
      <c r="E100" s="249">
        <f>SUM(E101)</f>
        <v>0</v>
      </c>
      <c r="F100" s="249">
        <v>0</v>
      </c>
      <c r="G100" s="249">
        <f>SUM(G101)</f>
        <v>1000</v>
      </c>
      <c r="H100" s="249">
        <f t="shared" ref="H100:I100" si="40">SUM(H101)</f>
        <v>1000</v>
      </c>
      <c r="I100" s="249">
        <f t="shared" si="40"/>
        <v>1000</v>
      </c>
    </row>
    <row r="101" spans="1:9" s="247" customFormat="1" ht="14.45" customHeight="1" x14ac:dyDescent="0.25">
      <c r="A101" s="258">
        <v>32</v>
      </c>
      <c r="B101" s="258">
        <v>32</v>
      </c>
      <c r="C101" s="332" t="s">
        <v>76</v>
      </c>
      <c r="D101" s="320"/>
      <c r="E101" s="250">
        <v>0</v>
      </c>
      <c r="F101" s="250">
        <v>0</v>
      </c>
      <c r="G101" s="250">
        <v>1000</v>
      </c>
      <c r="H101" s="250">
        <v>1000</v>
      </c>
      <c r="I101" s="250">
        <v>1000</v>
      </c>
    </row>
    <row r="102" spans="1:9" x14ac:dyDescent="0.25">
      <c r="A102" s="169" t="s">
        <v>143</v>
      </c>
      <c r="B102" s="169" t="s">
        <v>143</v>
      </c>
      <c r="C102" s="333" t="s">
        <v>144</v>
      </c>
      <c r="D102" s="320"/>
      <c r="E102" s="170">
        <f>SUM(E103+E107)</f>
        <v>10980</v>
      </c>
      <c r="F102" s="253">
        <f t="shared" ref="F102" si="41">SUM(F103+F107)</f>
        <v>25000</v>
      </c>
      <c r="G102" s="170">
        <f>SUM(G103+G107)</f>
        <v>21000</v>
      </c>
      <c r="H102" s="170">
        <f>SUM(H103+H107)</f>
        <v>21000</v>
      </c>
      <c r="I102" s="170">
        <f>SUM(I103+I107)</f>
        <v>21000</v>
      </c>
    </row>
    <row r="103" spans="1:9" x14ac:dyDescent="0.25">
      <c r="A103" s="172" t="s">
        <v>232</v>
      </c>
      <c r="B103" s="172" t="s">
        <v>145</v>
      </c>
      <c r="C103" s="329" t="s">
        <v>146</v>
      </c>
      <c r="D103" s="320"/>
      <c r="E103" s="173">
        <f>SUM(E104)</f>
        <v>980</v>
      </c>
      <c r="F103" s="248">
        <v>5000</v>
      </c>
      <c r="G103" s="173">
        <f>SUM(G104)</f>
        <v>4000</v>
      </c>
      <c r="H103" s="248">
        <f t="shared" ref="H103:I103" si="42">SUM(H104)</f>
        <v>4000</v>
      </c>
      <c r="I103" s="248">
        <f t="shared" si="42"/>
        <v>4000</v>
      </c>
    </row>
    <row r="104" spans="1:9" x14ac:dyDescent="0.25">
      <c r="A104" s="174">
        <v>3</v>
      </c>
      <c r="B104" s="174">
        <v>3</v>
      </c>
      <c r="C104" s="330" t="s">
        <v>74</v>
      </c>
      <c r="D104" s="331"/>
      <c r="E104" s="175">
        <f>SUM(E105:E106)</f>
        <v>980</v>
      </c>
      <c r="F104" s="249">
        <v>5000</v>
      </c>
      <c r="G104" s="175">
        <f>SUM(G105)</f>
        <v>4000</v>
      </c>
      <c r="H104" s="175">
        <f>SUM(H105)</f>
        <v>4000</v>
      </c>
      <c r="I104" s="175">
        <f>SUM(I105)</f>
        <v>4000</v>
      </c>
    </row>
    <row r="105" spans="1:9" ht="14.45" customHeight="1" x14ac:dyDescent="0.25">
      <c r="A105" s="176">
        <v>32</v>
      </c>
      <c r="B105" s="176">
        <v>32</v>
      </c>
      <c r="C105" s="332" t="s">
        <v>76</v>
      </c>
      <c r="D105" s="320"/>
      <c r="E105" s="177">
        <v>980</v>
      </c>
      <c r="F105" s="250">
        <v>4950</v>
      </c>
      <c r="G105" s="177">
        <v>4000</v>
      </c>
      <c r="H105" s="177">
        <v>4000</v>
      </c>
      <c r="I105" s="177">
        <v>4000</v>
      </c>
    </row>
    <row r="106" spans="1:9" x14ac:dyDescent="0.25">
      <c r="A106" s="176">
        <v>34</v>
      </c>
      <c r="B106" s="176">
        <v>34</v>
      </c>
      <c r="C106" s="332" t="s">
        <v>82</v>
      </c>
      <c r="D106" s="320"/>
      <c r="E106" s="177">
        <v>0</v>
      </c>
      <c r="F106" s="250">
        <v>50</v>
      </c>
      <c r="G106" s="177">
        <v>0</v>
      </c>
      <c r="H106" s="177">
        <v>0</v>
      </c>
      <c r="I106" s="177">
        <v>0</v>
      </c>
    </row>
    <row r="107" spans="1:9" x14ac:dyDescent="0.25">
      <c r="A107" s="172" t="s">
        <v>240</v>
      </c>
      <c r="B107" s="172" t="s">
        <v>165</v>
      </c>
      <c r="C107" s="329" t="s">
        <v>166</v>
      </c>
      <c r="D107" s="320"/>
      <c r="E107" s="173">
        <f>SUM(E108)</f>
        <v>10000</v>
      </c>
      <c r="F107" s="248">
        <f t="shared" ref="F107:I108" si="43">SUM(F108)</f>
        <v>20000</v>
      </c>
      <c r="G107" s="248">
        <f t="shared" si="43"/>
        <v>17000</v>
      </c>
      <c r="H107" s="248">
        <f t="shared" si="43"/>
        <v>17000</v>
      </c>
      <c r="I107" s="248">
        <f t="shared" si="43"/>
        <v>17000</v>
      </c>
    </row>
    <row r="108" spans="1:9" x14ac:dyDescent="0.25">
      <c r="A108" s="174">
        <v>3</v>
      </c>
      <c r="B108" s="174">
        <v>3</v>
      </c>
      <c r="C108" s="330" t="s">
        <v>74</v>
      </c>
      <c r="D108" s="331"/>
      <c r="E108" s="175">
        <f>SUM(E109)</f>
        <v>10000</v>
      </c>
      <c r="F108" s="249">
        <v>20000</v>
      </c>
      <c r="G108" s="175">
        <f>SUM(G109)</f>
        <v>17000</v>
      </c>
      <c r="H108" s="249">
        <f t="shared" si="43"/>
        <v>17000</v>
      </c>
      <c r="I108" s="249">
        <f t="shared" si="43"/>
        <v>17000</v>
      </c>
    </row>
    <row r="109" spans="1:9" ht="14.45" customHeight="1" x14ac:dyDescent="0.25">
      <c r="A109" s="176">
        <v>32</v>
      </c>
      <c r="B109" s="176">
        <v>32</v>
      </c>
      <c r="C109" s="332" t="s">
        <v>76</v>
      </c>
      <c r="D109" s="320"/>
      <c r="E109" s="177">
        <v>10000</v>
      </c>
      <c r="F109" s="250">
        <v>20000</v>
      </c>
      <c r="G109" s="177">
        <v>17000</v>
      </c>
      <c r="H109" s="177">
        <v>17000</v>
      </c>
      <c r="I109" s="177">
        <v>17000</v>
      </c>
    </row>
    <row r="110" spans="1:9" x14ac:dyDescent="0.25">
      <c r="A110" s="169" t="s">
        <v>147</v>
      </c>
      <c r="B110" s="169" t="s">
        <v>147</v>
      </c>
      <c r="C110" s="333" t="s">
        <v>148</v>
      </c>
      <c r="D110" s="320"/>
      <c r="E110" s="170">
        <f>SUM(E111)</f>
        <v>5000</v>
      </c>
      <c r="F110" s="253">
        <f t="shared" ref="F110" si="44">SUM(F111)</f>
        <v>6000</v>
      </c>
      <c r="G110" s="170">
        <f>SUM(G111)</f>
        <v>10000</v>
      </c>
      <c r="H110" s="170">
        <f>SUM(H111)</f>
        <v>10000</v>
      </c>
      <c r="I110" s="170">
        <f>SUM(I111)</f>
        <v>10000</v>
      </c>
    </row>
    <row r="111" spans="1:9" x14ac:dyDescent="0.25">
      <c r="A111" s="172" t="s">
        <v>241</v>
      </c>
      <c r="B111" s="172" t="s">
        <v>167</v>
      </c>
      <c r="C111" s="329" t="s">
        <v>168</v>
      </c>
      <c r="D111" s="320"/>
      <c r="E111" s="173">
        <f>SUM(E112)</f>
        <v>5000</v>
      </c>
      <c r="F111" s="248">
        <v>6000</v>
      </c>
      <c r="G111" s="173">
        <f>SUM(G112)</f>
        <v>10000</v>
      </c>
      <c r="H111" s="248">
        <f t="shared" ref="H111:I111" si="45">SUM(H112)</f>
        <v>10000</v>
      </c>
      <c r="I111" s="248">
        <f t="shared" si="45"/>
        <v>10000</v>
      </c>
    </row>
    <row r="112" spans="1:9" x14ac:dyDescent="0.25">
      <c r="A112" s="174">
        <v>3</v>
      </c>
      <c r="B112" s="174">
        <v>3</v>
      </c>
      <c r="C112" s="330" t="s">
        <v>74</v>
      </c>
      <c r="D112" s="331"/>
      <c r="E112" s="175">
        <v>5000</v>
      </c>
      <c r="F112" s="249">
        <v>6000</v>
      </c>
      <c r="G112" s="175">
        <f>SUM(G113)</f>
        <v>10000</v>
      </c>
      <c r="H112" s="249">
        <f t="shared" ref="H112:I112" si="46">SUM(H113)</f>
        <v>10000</v>
      </c>
      <c r="I112" s="249">
        <f t="shared" si="46"/>
        <v>10000</v>
      </c>
    </row>
    <row r="113" spans="1:9" x14ac:dyDescent="0.25">
      <c r="A113" s="176">
        <v>32</v>
      </c>
      <c r="B113" s="176">
        <v>32</v>
      </c>
      <c r="C113" s="332" t="s">
        <v>76</v>
      </c>
      <c r="D113" s="320"/>
      <c r="E113" s="177">
        <v>5000</v>
      </c>
      <c r="F113" s="250">
        <v>6000</v>
      </c>
      <c r="G113" s="177">
        <v>10000</v>
      </c>
      <c r="H113" s="177">
        <v>10000</v>
      </c>
      <c r="I113" s="177">
        <v>10000</v>
      </c>
    </row>
    <row r="114" spans="1:9" x14ac:dyDescent="0.25">
      <c r="A114" s="167" t="s">
        <v>244</v>
      </c>
      <c r="B114" s="167" t="s">
        <v>173</v>
      </c>
      <c r="C114" s="325" t="s">
        <v>174</v>
      </c>
      <c r="D114" s="320"/>
      <c r="E114" s="168">
        <f>SUM(E115+E120+E128)</f>
        <v>59786.559999999998</v>
      </c>
      <c r="F114" s="252">
        <f t="shared" ref="F114" si="47">SUM(F115+F120+F128)</f>
        <v>76000</v>
      </c>
      <c r="G114" s="168">
        <f>SUM(G115+G120+G128)</f>
        <v>76000</v>
      </c>
      <c r="H114" s="168">
        <f>SUM(H115+H120+H128)</f>
        <v>76000</v>
      </c>
      <c r="I114" s="168">
        <f>SUM(I115+I120+I128)</f>
        <v>76000</v>
      </c>
    </row>
    <row r="115" spans="1:9" x14ac:dyDescent="0.25">
      <c r="A115" s="169" t="s">
        <v>133</v>
      </c>
      <c r="B115" s="169" t="s">
        <v>133</v>
      </c>
      <c r="C115" s="333" t="s">
        <v>50</v>
      </c>
      <c r="D115" s="320"/>
      <c r="E115" s="170">
        <f>SUM(E116)</f>
        <v>6000</v>
      </c>
      <c r="F115" s="253">
        <f t="shared" ref="F115" si="48">SUM(F116)</f>
        <v>6000</v>
      </c>
      <c r="G115" s="170">
        <f>SUM(G116)</f>
        <v>6000</v>
      </c>
      <c r="H115" s="170">
        <f>SUM(H116)</f>
        <v>6000</v>
      </c>
      <c r="I115" s="170">
        <f>SUM(I116)</f>
        <v>6000</v>
      </c>
    </row>
    <row r="116" spans="1:9" x14ac:dyDescent="0.25">
      <c r="A116" s="172" t="s">
        <v>228</v>
      </c>
      <c r="B116" s="172" t="s">
        <v>134</v>
      </c>
      <c r="C116" s="329" t="s">
        <v>135</v>
      </c>
      <c r="D116" s="320"/>
      <c r="E116" s="173">
        <f>SUM(E117)</f>
        <v>6000</v>
      </c>
      <c r="F116" s="248">
        <v>6000</v>
      </c>
      <c r="G116" s="173">
        <v>6000</v>
      </c>
      <c r="H116" s="173">
        <v>6000</v>
      </c>
      <c r="I116" s="173">
        <v>6000</v>
      </c>
    </row>
    <row r="117" spans="1:9" x14ac:dyDescent="0.25">
      <c r="A117" s="174">
        <v>3</v>
      </c>
      <c r="B117" s="174">
        <v>3</v>
      </c>
      <c r="C117" s="330" t="s">
        <v>74</v>
      </c>
      <c r="D117" s="331"/>
      <c r="E117" s="175">
        <f>SUM(E118:E119)</f>
        <v>6000</v>
      </c>
      <c r="F117" s="249">
        <v>6000</v>
      </c>
      <c r="G117" s="175">
        <v>6000</v>
      </c>
      <c r="H117" s="175">
        <v>6000</v>
      </c>
      <c r="I117" s="175">
        <v>6000</v>
      </c>
    </row>
    <row r="118" spans="1:9" ht="14.45" customHeight="1" x14ac:dyDescent="0.25">
      <c r="A118" s="176">
        <v>32</v>
      </c>
      <c r="B118" s="176">
        <v>32</v>
      </c>
      <c r="C118" s="332" t="s">
        <v>76</v>
      </c>
      <c r="D118" s="320"/>
      <c r="E118" s="177">
        <v>5950</v>
      </c>
      <c r="F118" s="250">
        <v>5950</v>
      </c>
      <c r="G118" s="177">
        <v>5900</v>
      </c>
      <c r="H118" s="177">
        <v>5900</v>
      </c>
      <c r="I118" s="177">
        <v>5900</v>
      </c>
    </row>
    <row r="119" spans="1:9" x14ac:dyDescent="0.25">
      <c r="A119" s="176">
        <v>34</v>
      </c>
      <c r="B119" s="176">
        <v>34</v>
      </c>
      <c r="C119" s="332" t="s">
        <v>82</v>
      </c>
      <c r="D119" s="320"/>
      <c r="E119" s="177">
        <v>50</v>
      </c>
      <c r="F119" s="250">
        <v>50</v>
      </c>
      <c r="G119" s="177">
        <v>100</v>
      </c>
      <c r="H119" s="177">
        <v>100</v>
      </c>
      <c r="I119" s="177">
        <v>100</v>
      </c>
    </row>
    <row r="120" spans="1:9" x14ac:dyDescent="0.25">
      <c r="A120" s="169" t="s">
        <v>143</v>
      </c>
      <c r="B120" s="169" t="s">
        <v>143</v>
      </c>
      <c r="C120" s="333" t="s">
        <v>144</v>
      </c>
      <c r="D120" s="320"/>
      <c r="E120" s="170">
        <f>SUM(E121+E125)</f>
        <v>49286.559999999998</v>
      </c>
      <c r="F120" s="253">
        <f t="shared" ref="F120" si="49">SUM(F121+F125)</f>
        <v>55000</v>
      </c>
      <c r="G120" s="170">
        <f>SUM(G121+G125)</f>
        <v>55000</v>
      </c>
      <c r="H120" s="170">
        <f>SUM(H121+H125)</f>
        <v>55000</v>
      </c>
      <c r="I120" s="170">
        <f>SUM(I121+I125)</f>
        <v>55000</v>
      </c>
    </row>
    <row r="121" spans="1:9" x14ac:dyDescent="0.25">
      <c r="A121" s="172" t="s">
        <v>232</v>
      </c>
      <c r="B121" s="172" t="s">
        <v>145</v>
      </c>
      <c r="C121" s="329" t="s">
        <v>146</v>
      </c>
      <c r="D121" s="320"/>
      <c r="E121" s="173">
        <f>SUM(E122)</f>
        <v>49286.559999999998</v>
      </c>
      <c r="F121" s="248">
        <v>50000</v>
      </c>
      <c r="G121" s="173">
        <v>50000</v>
      </c>
      <c r="H121" s="173">
        <v>50000</v>
      </c>
      <c r="I121" s="173">
        <v>50000</v>
      </c>
    </row>
    <row r="122" spans="1:9" x14ac:dyDescent="0.25">
      <c r="A122" s="174">
        <v>3</v>
      </c>
      <c r="B122" s="174">
        <v>3</v>
      </c>
      <c r="C122" s="330" t="s">
        <v>74</v>
      </c>
      <c r="D122" s="331"/>
      <c r="E122" s="175">
        <f>SUM(E123:E124)</f>
        <v>49286.559999999998</v>
      </c>
      <c r="F122" s="249">
        <f>SUM(F123:F124)</f>
        <v>50000</v>
      </c>
      <c r="G122" s="175">
        <f>SUM(G123:G124)</f>
        <v>50000</v>
      </c>
      <c r="H122" s="249">
        <f t="shared" ref="H122:I122" si="50">SUM(H123:H124)</f>
        <v>50000</v>
      </c>
      <c r="I122" s="249">
        <f t="shared" si="50"/>
        <v>50000</v>
      </c>
    </row>
    <row r="123" spans="1:9" ht="14.45" customHeight="1" x14ac:dyDescent="0.25">
      <c r="A123" s="176">
        <v>32</v>
      </c>
      <c r="B123" s="176">
        <v>32</v>
      </c>
      <c r="C123" s="332" t="s">
        <v>76</v>
      </c>
      <c r="D123" s="320"/>
      <c r="E123" s="177">
        <v>48976.34</v>
      </c>
      <c r="F123" s="250">
        <v>49500</v>
      </c>
      <c r="G123" s="177">
        <v>49300</v>
      </c>
      <c r="H123" s="177">
        <v>49300</v>
      </c>
      <c r="I123" s="177">
        <v>49300</v>
      </c>
    </row>
    <row r="124" spans="1:9" x14ac:dyDescent="0.25">
      <c r="A124" s="176">
        <v>34</v>
      </c>
      <c r="B124" s="176">
        <v>34</v>
      </c>
      <c r="C124" s="332" t="s">
        <v>82</v>
      </c>
      <c r="D124" s="320"/>
      <c r="E124" s="177">
        <v>310.22000000000003</v>
      </c>
      <c r="F124" s="250">
        <v>500</v>
      </c>
      <c r="G124" s="177">
        <v>700</v>
      </c>
      <c r="H124" s="177">
        <v>700</v>
      </c>
      <c r="I124" s="177">
        <v>700</v>
      </c>
    </row>
    <row r="125" spans="1:9" x14ac:dyDescent="0.25">
      <c r="A125" s="172" t="s">
        <v>240</v>
      </c>
      <c r="B125" s="172" t="s">
        <v>165</v>
      </c>
      <c r="C125" s="329" t="s">
        <v>166</v>
      </c>
      <c r="D125" s="320"/>
      <c r="E125" s="173">
        <v>0</v>
      </c>
      <c r="F125" s="248">
        <v>5000</v>
      </c>
      <c r="G125" s="173">
        <v>5000</v>
      </c>
      <c r="H125" s="173">
        <v>5000</v>
      </c>
      <c r="I125" s="173">
        <v>5000</v>
      </c>
    </row>
    <row r="126" spans="1:9" x14ac:dyDescent="0.25">
      <c r="A126" s="174">
        <v>3</v>
      </c>
      <c r="B126" s="174">
        <v>3</v>
      </c>
      <c r="C126" s="330" t="s">
        <v>74</v>
      </c>
      <c r="D126" s="331"/>
      <c r="E126" s="175">
        <v>0</v>
      </c>
      <c r="F126" s="249">
        <v>5000</v>
      </c>
      <c r="G126" s="175">
        <v>5000</v>
      </c>
      <c r="H126" s="175">
        <v>5000</v>
      </c>
      <c r="I126" s="175">
        <v>5000</v>
      </c>
    </row>
    <row r="127" spans="1:9" ht="14.45" customHeight="1" x14ac:dyDescent="0.25">
      <c r="A127" s="176">
        <v>32</v>
      </c>
      <c r="B127" s="176">
        <v>32</v>
      </c>
      <c r="C127" s="332" t="s">
        <v>76</v>
      </c>
      <c r="D127" s="320"/>
      <c r="E127" s="177">
        <v>0</v>
      </c>
      <c r="F127" s="250">
        <v>5000</v>
      </c>
      <c r="G127" s="177">
        <v>5000</v>
      </c>
      <c r="H127" s="177">
        <v>5000</v>
      </c>
      <c r="I127" s="177">
        <v>5000</v>
      </c>
    </row>
    <row r="128" spans="1:9" x14ac:dyDescent="0.25">
      <c r="A128" s="169" t="s">
        <v>147</v>
      </c>
      <c r="B128" s="169" t="s">
        <v>147</v>
      </c>
      <c r="C128" s="333" t="s">
        <v>148</v>
      </c>
      <c r="D128" s="320"/>
      <c r="E128" s="170">
        <f>SUM(E129+E132)</f>
        <v>4500</v>
      </c>
      <c r="F128" s="253">
        <f t="shared" ref="F128" si="51">SUM(F129+F132)</f>
        <v>15000</v>
      </c>
      <c r="G128" s="170">
        <f>SUM(G129+G132)</f>
        <v>15000</v>
      </c>
      <c r="H128" s="170">
        <f>SUM(H129+H132)</f>
        <v>15000</v>
      </c>
      <c r="I128" s="170">
        <f>SUM(I129+I132)</f>
        <v>15000</v>
      </c>
    </row>
    <row r="129" spans="1:9" x14ac:dyDescent="0.25">
      <c r="A129" s="172" t="s">
        <v>241</v>
      </c>
      <c r="B129" s="172" t="s">
        <v>167</v>
      </c>
      <c r="C129" s="329" t="s">
        <v>168</v>
      </c>
      <c r="D129" s="320"/>
      <c r="E129" s="173">
        <f>SUM(E130)</f>
        <v>3000</v>
      </c>
      <c r="F129" s="248">
        <v>10000</v>
      </c>
      <c r="G129" s="173">
        <v>10000</v>
      </c>
      <c r="H129" s="173">
        <v>10000</v>
      </c>
      <c r="I129" s="173">
        <v>10000</v>
      </c>
    </row>
    <row r="130" spans="1:9" x14ac:dyDescent="0.25">
      <c r="A130" s="174">
        <v>3</v>
      </c>
      <c r="B130" s="174">
        <v>3</v>
      </c>
      <c r="C130" s="330" t="s">
        <v>74</v>
      </c>
      <c r="D130" s="331"/>
      <c r="E130" s="175">
        <f>SUM(E131)</f>
        <v>3000</v>
      </c>
      <c r="F130" s="249">
        <v>10000</v>
      </c>
      <c r="G130" s="175">
        <v>10000</v>
      </c>
      <c r="H130" s="175">
        <v>10000</v>
      </c>
      <c r="I130" s="175">
        <v>10000</v>
      </c>
    </row>
    <row r="131" spans="1:9" ht="14.45" customHeight="1" x14ac:dyDescent="0.25">
      <c r="A131" s="176">
        <v>32</v>
      </c>
      <c r="B131" s="176">
        <v>32</v>
      </c>
      <c r="C131" s="332" t="s">
        <v>76</v>
      </c>
      <c r="D131" s="320"/>
      <c r="E131" s="177">
        <v>3000</v>
      </c>
      <c r="F131" s="250">
        <v>10000</v>
      </c>
      <c r="G131" s="177">
        <v>10000</v>
      </c>
      <c r="H131" s="177">
        <v>10000</v>
      </c>
      <c r="I131" s="177">
        <v>10000</v>
      </c>
    </row>
    <row r="132" spans="1:9" x14ac:dyDescent="0.25">
      <c r="A132" s="172" t="s">
        <v>245</v>
      </c>
      <c r="B132" s="172" t="s">
        <v>169</v>
      </c>
      <c r="C132" s="329" t="s">
        <v>170</v>
      </c>
      <c r="D132" s="320"/>
      <c r="E132" s="173">
        <f>SUM(E133)</f>
        <v>1500</v>
      </c>
      <c r="F132" s="248">
        <v>5000</v>
      </c>
      <c r="G132" s="173">
        <v>5000</v>
      </c>
      <c r="H132" s="173">
        <v>5000</v>
      </c>
      <c r="I132" s="173">
        <v>5000</v>
      </c>
    </row>
    <row r="133" spans="1:9" x14ac:dyDescent="0.25">
      <c r="A133" s="174">
        <v>3</v>
      </c>
      <c r="B133" s="174">
        <v>3</v>
      </c>
      <c r="C133" s="330" t="s">
        <v>74</v>
      </c>
      <c r="D133" s="331"/>
      <c r="E133" s="175">
        <f>SUM(E134)</f>
        <v>1500</v>
      </c>
      <c r="F133" s="249">
        <v>5000</v>
      </c>
      <c r="G133" s="175">
        <v>5000</v>
      </c>
      <c r="H133" s="175">
        <v>5000</v>
      </c>
      <c r="I133" s="175">
        <v>5000</v>
      </c>
    </row>
    <row r="134" spans="1:9" ht="14.45" customHeight="1" x14ac:dyDescent="0.25">
      <c r="A134" s="176">
        <v>32</v>
      </c>
      <c r="B134" s="176">
        <v>32</v>
      </c>
      <c r="C134" s="332" t="s">
        <v>76</v>
      </c>
      <c r="D134" s="320"/>
      <c r="E134" s="177">
        <v>1500</v>
      </c>
      <c r="F134" s="250">
        <v>5000</v>
      </c>
      <c r="G134" s="177">
        <v>5000</v>
      </c>
      <c r="H134" s="177">
        <v>5000</v>
      </c>
      <c r="I134" s="177">
        <v>5000</v>
      </c>
    </row>
    <row r="135" spans="1:9" x14ac:dyDescent="0.25">
      <c r="A135" s="167" t="s">
        <v>246</v>
      </c>
      <c r="B135" s="167" t="s">
        <v>175</v>
      </c>
      <c r="C135" s="325" t="s">
        <v>176</v>
      </c>
      <c r="D135" s="320"/>
      <c r="E135" s="168">
        <f>SUM(E136+E140)</f>
        <v>16000</v>
      </c>
      <c r="F135" s="252">
        <f t="shared" ref="F135" si="52">SUM(F136+F140)</f>
        <v>22000</v>
      </c>
      <c r="G135" s="168">
        <f>SUM(G136+G140)</f>
        <v>24000</v>
      </c>
      <c r="H135" s="168">
        <f>SUM(H136+H140)</f>
        <v>24000</v>
      </c>
      <c r="I135" s="168">
        <f>SUM(I136+I140)</f>
        <v>24000</v>
      </c>
    </row>
    <row r="136" spans="1:9" x14ac:dyDescent="0.25">
      <c r="A136" s="169" t="s">
        <v>133</v>
      </c>
      <c r="B136" s="169" t="s">
        <v>133</v>
      </c>
      <c r="C136" s="333" t="s">
        <v>50</v>
      </c>
      <c r="D136" s="320"/>
      <c r="E136" s="170">
        <v>1000</v>
      </c>
      <c r="F136" s="253">
        <f t="shared" ref="F136" si="53">SUM(F137)</f>
        <v>2000</v>
      </c>
      <c r="G136" s="170">
        <f>SUM(G137)</f>
        <v>4000</v>
      </c>
      <c r="H136" s="170">
        <f>SUM(H137)</f>
        <v>4000</v>
      </c>
      <c r="I136" s="170">
        <f>SUM(I137)</f>
        <v>4000</v>
      </c>
    </row>
    <row r="137" spans="1:9" x14ac:dyDescent="0.25">
      <c r="A137" s="172" t="s">
        <v>65</v>
      </c>
      <c r="B137" s="172" t="s">
        <v>134</v>
      </c>
      <c r="C137" s="329" t="s">
        <v>135</v>
      </c>
      <c r="D137" s="320"/>
      <c r="E137" s="173">
        <v>1000</v>
      </c>
      <c r="F137" s="248">
        <v>2000</v>
      </c>
      <c r="G137" s="173">
        <f>SUM(G138)</f>
        <v>4000</v>
      </c>
      <c r="H137" s="248">
        <f t="shared" ref="H137:I137" si="54">SUM(H138)</f>
        <v>4000</v>
      </c>
      <c r="I137" s="248">
        <f t="shared" si="54"/>
        <v>4000</v>
      </c>
    </row>
    <row r="138" spans="1:9" x14ac:dyDescent="0.25">
      <c r="A138" s="174">
        <v>3</v>
      </c>
      <c r="B138" s="174">
        <v>3</v>
      </c>
      <c r="C138" s="330" t="s">
        <v>74</v>
      </c>
      <c r="D138" s="331"/>
      <c r="E138" s="175">
        <v>1000</v>
      </c>
      <c r="F138" s="249">
        <v>2000</v>
      </c>
      <c r="G138" s="175">
        <f>SUM(G139)</f>
        <v>4000</v>
      </c>
      <c r="H138" s="249">
        <f t="shared" ref="H138:I138" si="55">SUM(H139)</f>
        <v>4000</v>
      </c>
      <c r="I138" s="249">
        <f t="shared" si="55"/>
        <v>4000</v>
      </c>
    </row>
    <row r="139" spans="1:9" ht="14.45" customHeight="1" x14ac:dyDescent="0.25">
      <c r="A139" s="176">
        <v>32</v>
      </c>
      <c r="B139" s="176">
        <v>32</v>
      </c>
      <c r="C139" s="332" t="s">
        <v>76</v>
      </c>
      <c r="D139" s="320"/>
      <c r="E139" s="177">
        <v>1000</v>
      </c>
      <c r="F139" s="250">
        <v>2000</v>
      </c>
      <c r="G139" s="177">
        <v>4000</v>
      </c>
      <c r="H139" s="177">
        <v>4000</v>
      </c>
      <c r="I139" s="177">
        <v>4000</v>
      </c>
    </row>
    <row r="140" spans="1:9" x14ac:dyDescent="0.25">
      <c r="A140" s="169" t="s">
        <v>143</v>
      </c>
      <c r="B140" s="169" t="s">
        <v>143</v>
      </c>
      <c r="C140" s="333" t="s">
        <v>144</v>
      </c>
      <c r="D140" s="320"/>
      <c r="E140" s="170">
        <f>SUM(E141)</f>
        <v>15000</v>
      </c>
      <c r="F140" s="253">
        <f t="shared" ref="F140" si="56">SUM(F141)</f>
        <v>20000</v>
      </c>
      <c r="G140" s="170">
        <f>SUM(G141)</f>
        <v>20000</v>
      </c>
      <c r="H140" s="170">
        <f>SUM(H141)</f>
        <v>20000</v>
      </c>
      <c r="I140" s="170">
        <f>SUM(I141)</f>
        <v>20000</v>
      </c>
    </row>
    <row r="141" spans="1:9" x14ac:dyDescent="0.25">
      <c r="A141" s="172" t="s">
        <v>247</v>
      </c>
      <c r="B141" s="172" t="s">
        <v>165</v>
      </c>
      <c r="C141" s="329" t="s">
        <v>166</v>
      </c>
      <c r="D141" s="320"/>
      <c r="E141" s="173">
        <f>SUM(E142)</f>
        <v>15000</v>
      </c>
      <c r="F141" s="248">
        <v>20000</v>
      </c>
      <c r="G141" s="173">
        <v>20000</v>
      </c>
      <c r="H141" s="173">
        <v>20000</v>
      </c>
      <c r="I141" s="173">
        <v>20000</v>
      </c>
    </row>
    <row r="142" spans="1:9" x14ac:dyDescent="0.25">
      <c r="A142" s="174">
        <v>3</v>
      </c>
      <c r="B142" s="174">
        <v>3</v>
      </c>
      <c r="C142" s="330" t="s">
        <v>74</v>
      </c>
      <c r="D142" s="331"/>
      <c r="E142" s="175">
        <f>SUM(E143:E144)</f>
        <v>15000</v>
      </c>
      <c r="F142" s="249">
        <f>SUM(F143:F144)</f>
        <v>20000</v>
      </c>
      <c r="G142" s="175">
        <f>SUM(G143:G144)</f>
        <v>20000</v>
      </c>
      <c r="H142" s="249">
        <f t="shared" ref="H142:I142" si="57">SUM(H143:H144)</f>
        <v>20000</v>
      </c>
      <c r="I142" s="249">
        <f t="shared" si="57"/>
        <v>20000</v>
      </c>
    </row>
    <row r="143" spans="1:9" ht="14.45" customHeight="1" x14ac:dyDescent="0.25">
      <c r="A143" s="176">
        <v>32</v>
      </c>
      <c r="B143" s="176">
        <v>32</v>
      </c>
      <c r="C143" s="332" t="s">
        <v>76</v>
      </c>
      <c r="D143" s="320"/>
      <c r="E143" s="177">
        <v>15000</v>
      </c>
      <c r="F143" s="250">
        <v>19900</v>
      </c>
      <c r="G143" s="177">
        <v>20000</v>
      </c>
      <c r="H143" s="177">
        <v>20000</v>
      </c>
      <c r="I143" s="177">
        <v>20000</v>
      </c>
    </row>
    <row r="144" spans="1:9" x14ac:dyDescent="0.25">
      <c r="A144" s="176">
        <v>34</v>
      </c>
      <c r="B144" s="176">
        <v>34</v>
      </c>
      <c r="C144" s="332" t="s">
        <v>82</v>
      </c>
      <c r="D144" s="320"/>
      <c r="E144" s="177">
        <v>0</v>
      </c>
      <c r="F144" s="250">
        <v>100</v>
      </c>
      <c r="G144" s="177">
        <v>0</v>
      </c>
      <c r="H144" s="177">
        <v>0</v>
      </c>
      <c r="I144" s="177">
        <v>0</v>
      </c>
    </row>
    <row r="145" spans="1:9" x14ac:dyDescent="0.25">
      <c r="A145" s="167" t="s">
        <v>248</v>
      </c>
      <c r="B145" s="167" t="s">
        <v>177</v>
      </c>
      <c r="C145" s="325" t="s">
        <v>178</v>
      </c>
      <c r="D145" s="320"/>
      <c r="E145" s="168">
        <f>SUM(E146+E150+E154)</f>
        <v>1650</v>
      </c>
      <c r="F145" s="252">
        <f t="shared" ref="F145" si="58">SUM(F146+F150+F154)</f>
        <v>12000</v>
      </c>
      <c r="G145" s="168">
        <f>SUM(G146+G150+G154)</f>
        <v>10000</v>
      </c>
      <c r="H145" s="168">
        <f>SUM(H146+H150+H154)</f>
        <v>10000</v>
      </c>
      <c r="I145" s="168">
        <f>SUM(I146+I150+I154)</f>
        <v>10000</v>
      </c>
    </row>
    <row r="146" spans="1:9" x14ac:dyDescent="0.25">
      <c r="A146" s="169" t="s">
        <v>133</v>
      </c>
      <c r="B146" s="169" t="s">
        <v>133</v>
      </c>
      <c r="C146" s="333" t="s">
        <v>50</v>
      </c>
      <c r="D146" s="320"/>
      <c r="E146" s="170">
        <f>SUM(E147)</f>
        <v>650</v>
      </c>
      <c r="F146" s="253">
        <f t="shared" ref="F146" si="59">SUM(F147)</f>
        <v>2000</v>
      </c>
      <c r="G146" s="170">
        <f>SUM(G147)</f>
        <v>2000</v>
      </c>
      <c r="H146" s="170">
        <f>SUM(H147)</f>
        <v>2000</v>
      </c>
      <c r="I146" s="170">
        <f>SUM(I147)</f>
        <v>2000</v>
      </c>
    </row>
    <row r="147" spans="1:9" x14ac:dyDescent="0.25">
      <c r="A147" s="172" t="s">
        <v>65</v>
      </c>
      <c r="B147" s="172" t="s">
        <v>134</v>
      </c>
      <c r="C147" s="329" t="s">
        <v>135</v>
      </c>
      <c r="D147" s="320"/>
      <c r="E147" s="173">
        <f>SUM(E148)</f>
        <v>650</v>
      </c>
      <c r="F147" s="248">
        <v>2000</v>
      </c>
      <c r="G147" s="173">
        <v>2000</v>
      </c>
      <c r="H147" s="173">
        <v>2000</v>
      </c>
      <c r="I147" s="173">
        <v>2000</v>
      </c>
    </row>
    <row r="148" spans="1:9" x14ac:dyDescent="0.25">
      <c r="A148" s="174">
        <v>3</v>
      </c>
      <c r="B148" s="174">
        <v>3</v>
      </c>
      <c r="C148" s="330" t="s">
        <v>74</v>
      </c>
      <c r="D148" s="331"/>
      <c r="E148" s="175">
        <f>SUM(E149)</f>
        <v>650</v>
      </c>
      <c r="F148" s="249">
        <v>2000</v>
      </c>
      <c r="G148" s="175">
        <v>2000</v>
      </c>
      <c r="H148" s="175">
        <v>2000</v>
      </c>
      <c r="I148" s="175">
        <v>2000</v>
      </c>
    </row>
    <row r="149" spans="1:9" ht="14.45" customHeight="1" x14ac:dyDescent="0.25">
      <c r="A149" s="176">
        <v>32</v>
      </c>
      <c r="B149" s="176">
        <v>32</v>
      </c>
      <c r="C149" s="332" t="s">
        <v>76</v>
      </c>
      <c r="D149" s="320"/>
      <c r="E149" s="177">
        <v>650</v>
      </c>
      <c r="F149" s="250">
        <v>2000</v>
      </c>
      <c r="G149" s="177">
        <v>2000</v>
      </c>
      <c r="H149" s="177">
        <v>2000</v>
      </c>
      <c r="I149" s="177">
        <v>2000</v>
      </c>
    </row>
    <row r="150" spans="1:9" x14ac:dyDescent="0.25">
      <c r="A150" s="169" t="s">
        <v>143</v>
      </c>
      <c r="B150" s="169" t="s">
        <v>143</v>
      </c>
      <c r="C150" s="333" t="s">
        <v>144</v>
      </c>
      <c r="D150" s="320"/>
      <c r="E150" s="170">
        <f>SUM(E151)</f>
        <v>0</v>
      </c>
      <c r="F150" s="253">
        <f t="shared" ref="F150" si="60">SUM(F151)</f>
        <v>5000</v>
      </c>
      <c r="G150" s="170">
        <f>SUM(G151)</f>
        <v>3000</v>
      </c>
      <c r="H150" s="170">
        <f>SUM(H151)</f>
        <v>3000</v>
      </c>
      <c r="I150" s="170">
        <f>SUM(I151)</f>
        <v>3000</v>
      </c>
    </row>
    <row r="151" spans="1:9" x14ac:dyDescent="0.25">
      <c r="A151" s="172" t="s">
        <v>53</v>
      </c>
      <c r="B151" s="172" t="s">
        <v>145</v>
      </c>
      <c r="C151" s="329" t="s">
        <v>146</v>
      </c>
      <c r="D151" s="320"/>
      <c r="E151" s="173">
        <f>SUM(E152)</f>
        <v>0</v>
      </c>
      <c r="F151" s="248">
        <v>5000</v>
      </c>
      <c r="G151" s="173">
        <f>SUM(G152)</f>
        <v>3000</v>
      </c>
      <c r="H151" s="248">
        <f t="shared" ref="H151:I151" si="61">SUM(H152)</f>
        <v>3000</v>
      </c>
      <c r="I151" s="248">
        <f t="shared" si="61"/>
        <v>3000</v>
      </c>
    </row>
    <row r="152" spans="1:9" x14ac:dyDescent="0.25">
      <c r="A152" s="174">
        <v>3</v>
      </c>
      <c r="B152" s="174">
        <v>3</v>
      </c>
      <c r="C152" s="330" t="s">
        <v>74</v>
      </c>
      <c r="D152" s="331"/>
      <c r="E152" s="175">
        <f>SUM(E153)</f>
        <v>0</v>
      </c>
      <c r="F152" s="249">
        <v>5000</v>
      </c>
      <c r="G152" s="175">
        <f>SUM(G153)</f>
        <v>3000</v>
      </c>
      <c r="H152" s="249">
        <f t="shared" ref="H152:I152" si="62">SUM(H153)</f>
        <v>3000</v>
      </c>
      <c r="I152" s="249">
        <f t="shared" si="62"/>
        <v>3000</v>
      </c>
    </row>
    <row r="153" spans="1:9" ht="14.45" customHeight="1" x14ac:dyDescent="0.25">
      <c r="A153" s="176">
        <v>32</v>
      </c>
      <c r="B153" s="176">
        <v>32</v>
      </c>
      <c r="C153" s="332" t="s">
        <v>76</v>
      </c>
      <c r="D153" s="320"/>
      <c r="E153" s="177">
        <v>0</v>
      </c>
      <c r="F153" s="250">
        <v>5000</v>
      </c>
      <c r="G153" s="177">
        <v>3000</v>
      </c>
      <c r="H153" s="177">
        <v>3000</v>
      </c>
      <c r="I153" s="177">
        <v>3000</v>
      </c>
    </row>
    <row r="154" spans="1:9" x14ac:dyDescent="0.25">
      <c r="A154" s="169" t="s">
        <v>147</v>
      </c>
      <c r="B154" s="169" t="s">
        <v>147</v>
      </c>
      <c r="C154" s="333" t="s">
        <v>148</v>
      </c>
      <c r="D154" s="320"/>
      <c r="E154" s="170">
        <f>SUM(E155)</f>
        <v>1000</v>
      </c>
      <c r="F154" s="253">
        <f t="shared" ref="F154" si="63">SUM(F155)</f>
        <v>5000</v>
      </c>
      <c r="G154" s="170">
        <f>SUM(G155)</f>
        <v>5000</v>
      </c>
      <c r="H154" s="170">
        <f>SUM(H155)</f>
        <v>5000</v>
      </c>
      <c r="I154" s="170">
        <f>SUM(I155)</f>
        <v>5000</v>
      </c>
    </row>
    <row r="155" spans="1:9" x14ac:dyDescent="0.25">
      <c r="A155" s="172" t="s">
        <v>36</v>
      </c>
      <c r="B155" s="172" t="s">
        <v>167</v>
      </c>
      <c r="C155" s="329" t="s">
        <v>168</v>
      </c>
      <c r="D155" s="320"/>
      <c r="E155" s="173">
        <f>SUM(E156)</f>
        <v>1000</v>
      </c>
      <c r="F155" s="248">
        <v>5000</v>
      </c>
      <c r="G155" s="173">
        <v>5000</v>
      </c>
      <c r="H155" s="173">
        <v>5000</v>
      </c>
      <c r="I155" s="173">
        <v>5000</v>
      </c>
    </row>
    <row r="156" spans="1:9" x14ac:dyDescent="0.25">
      <c r="A156" s="174">
        <v>3</v>
      </c>
      <c r="B156" s="174">
        <v>3</v>
      </c>
      <c r="C156" s="330" t="s">
        <v>74</v>
      </c>
      <c r="D156" s="331"/>
      <c r="E156" s="175">
        <f>SUM(E157)</f>
        <v>1000</v>
      </c>
      <c r="F156" s="249">
        <v>5000</v>
      </c>
      <c r="G156" s="175">
        <v>5000</v>
      </c>
      <c r="H156" s="175">
        <v>5000</v>
      </c>
      <c r="I156" s="175">
        <v>5000</v>
      </c>
    </row>
    <row r="157" spans="1:9" ht="14.45" customHeight="1" x14ac:dyDescent="0.25">
      <c r="A157" s="176">
        <v>32</v>
      </c>
      <c r="B157" s="176">
        <v>32</v>
      </c>
      <c r="C157" s="332" t="s">
        <v>76</v>
      </c>
      <c r="D157" s="320"/>
      <c r="E157" s="177">
        <v>1000</v>
      </c>
      <c r="F157" s="250">
        <v>5000</v>
      </c>
      <c r="G157" s="177">
        <v>5000</v>
      </c>
      <c r="H157" s="177">
        <v>5000</v>
      </c>
      <c r="I157" s="177">
        <v>5000</v>
      </c>
    </row>
    <row r="158" spans="1:9" x14ac:dyDescent="0.25">
      <c r="A158" s="167" t="s">
        <v>249</v>
      </c>
      <c r="B158" s="167" t="s">
        <v>179</v>
      </c>
      <c r="C158" s="325" t="s">
        <v>180</v>
      </c>
      <c r="D158" s="320"/>
      <c r="E158" s="168">
        <f>SUM(E159+E163)</f>
        <v>13213.68</v>
      </c>
      <c r="F158" s="252">
        <f t="shared" ref="F158" si="64">SUM(F159+F163+F172)</f>
        <v>34000</v>
      </c>
      <c r="G158" s="168">
        <f>SUM(G159+G163+G172)</f>
        <v>24000</v>
      </c>
      <c r="H158" s="168">
        <f>SUM(H159+H163+H172)</f>
        <v>24000</v>
      </c>
      <c r="I158" s="168">
        <f>SUM(I159+I163+I172)</f>
        <v>24000</v>
      </c>
    </row>
    <row r="159" spans="1:9" x14ac:dyDescent="0.25">
      <c r="A159" s="169" t="s">
        <v>133</v>
      </c>
      <c r="B159" s="169" t="s">
        <v>133</v>
      </c>
      <c r="C159" s="333" t="s">
        <v>50</v>
      </c>
      <c r="D159" s="320"/>
      <c r="E159" s="170">
        <f>SUM(E160)</f>
        <v>3713.68</v>
      </c>
      <c r="F159" s="253">
        <f t="shared" ref="F159" si="65">SUM(F160)</f>
        <v>4000</v>
      </c>
      <c r="G159" s="170">
        <f>SUM(G160)</f>
        <v>4000</v>
      </c>
      <c r="H159" s="170">
        <f>SUM(H160)</f>
        <v>4000</v>
      </c>
      <c r="I159" s="170">
        <f>SUM(I160)</f>
        <v>4000</v>
      </c>
    </row>
    <row r="160" spans="1:9" x14ac:dyDescent="0.25">
      <c r="A160" s="172" t="s">
        <v>65</v>
      </c>
      <c r="B160" s="172" t="s">
        <v>134</v>
      </c>
      <c r="C160" s="329" t="s">
        <v>135</v>
      </c>
      <c r="D160" s="320"/>
      <c r="E160" s="173">
        <f>SUM(E161)</f>
        <v>3713.68</v>
      </c>
      <c r="F160" s="248">
        <v>4000</v>
      </c>
      <c r="G160" s="173">
        <v>4000</v>
      </c>
      <c r="H160" s="173">
        <v>4000</v>
      </c>
      <c r="I160" s="173">
        <v>4000</v>
      </c>
    </row>
    <row r="161" spans="1:9" x14ac:dyDescent="0.25">
      <c r="A161" s="174">
        <v>3</v>
      </c>
      <c r="B161" s="174">
        <v>3</v>
      </c>
      <c r="C161" s="330" t="s">
        <v>74</v>
      </c>
      <c r="D161" s="331"/>
      <c r="E161" s="175">
        <f>SUM(E162)</f>
        <v>3713.68</v>
      </c>
      <c r="F161" s="249">
        <v>4000</v>
      </c>
      <c r="G161" s="175">
        <v>4000</v>
      </c>
      <c r="H161" s="175">
        <v>4000</v>
      </c>
      <c r="I161" s="175">
        <v>4000</v>
      </c>
    </row>
    <row r="162" spans="1:9" ht="14.45" customHeight="1" x14ac:dyDescent="0.25">
      <c r="A162" s="176">
        <v>32</v>
      </c>
      <c r="B162" s="176">
        <v>32</v>
      </c>
      <c r="C162" s="332" t="s">
        <v>76</v>
      </c>
      <c r="D162" s="320"/>
      <c r="E162" s="177">
        <v>3713.68</v>
      </c>
      <c r="F162" s="250">
        <v>4000</v>
      </c>
      <c r="G162" s="177">
        <v>4000</v>
      </c>
      <c r="H162" s="177">
        <v>4000</v>
      </c>
      <c r="I162" s="177">
        <v>4000</v>
      </c>
    </row>
    <row r="163" spans="1:9" x14ac:dyDescent="0.25">
      <c r="A163" s="169" t="s">
        <v>143</v>
      </c>
      <c r="B163" s="169" t="s">
        <v>143</v>
      </c>
      <c r="C163" s="333" t="s">
        <v>144</v>
      </c>
      <c r="D163" s="320"/>
      <c r="E163" s="170">
        <f>SUM(E164+E168)</f>
        <v>9500</v>
      </c>
      <c r="F163" s="253">
        <f t="shared" ref="F163" si="66">SUM(F164+F168)</f>
        <v>25000</v>
      </c>
      <c r="G163" s="170">
        <f>SUM(G164+G168)</f>
        <v>20000</v>
      </c>
      <c r="H163" s="170">
        <f>SUM(H164+H168)</f>
        <v>20000</v>
      </c>
      <c r="I163" s="170">
        <f>SUM(I164+I168)</f>
        <v>20000</v>
      </c>
    </row>
    <row r="164" spans="1:9" x14ac:dyDescent="0.25">
      <c r="A164" s="172" t="s">
        <v>53</v>
      </c>
      <c r="B164" s="172" t="s">
        <v>145</v>
      </c>
      <c r="C164" s="329" t="s">
        <v>146</v>
      </c>
      <c r="D164" s="320"/>
      <c r="E164" s="173">
        <v>0</v>
      </c>
      <c r="F164" s="248">
        <v>5000</v>
      </c>
      <c r="G164" s="173">
        <f>SUM(G165)</f>
        <v>0</v>
      </c>
      <c r="H164" s="248">
        <f t="shared" ref="H164:I164" si="67">SUM(H165)</f>
        <v>0</v>
      </c>
      <c r="I164" s="248">
        <f t="shared" si="67"/>
        <v>0</v>
      </c>
    </row>
    <row r="165" spans="1:9" x14ac:dyDescent="0.25">
      <c r="A165" s="174">
        <v>3</v>
      </c>
      <c r="B165" s="174">
        <v>3</v>
      </c>
      <c r="C165" s="330" t="s">
        <v>74</v>
      </c>
      <c r="D165" s="331"/>
      <c r="E165" s="175">
        <v>0</v>
      </c>
      <c r="F165" s="249">
        <v>5000</v>
      </c>
      <c r="G165" s="175">
        <f>SUM(G166:G167)</f>
        <v>0</v>
      </c>
      <c r="H165" s="249">
        <f t="shared" ref="H165:I165" si="68">SUM(H166:H167)</f>
        <v>0</v>
      </c>
      <c r="I165" s="249">
        <f t="shared" si="68"/>
        <v>0</v>
      </c>
    </row>
    <row r="166" spans="1:9" ht="14.45" customHeight="1" x14ac:dyDescent="0.25">
      <c r="A166" s="176">
        <v>32</v>
      </c>
      <c r="B166" s="176">
        <v>32</v>
      </c>
      <c r="C166" s="332" t="s">
        <v>76</v>
      </c>
      <c r="D166" s="320"/>
      <c r="E166" s="177">
        <v>0</v>
      </c>
      <c r="F166" s="250">
        <v>4930</v>
      </c>
      <c r="G166" s="177">
        <v>0</v>
      </c>
      <c r="H166" s="177">
        <v>0</v>
      </c>
      <c r="I166" s="177">
        <v>0</v>
      </c>
    </row>
    <row r="167" spans="1:9" x14ac:dyDescent="0.25">
      <c r="A167" s="176">
        <v>34</v>
      </c>
      <c r="B167" s="176">
        <v>34</v>
      </c>
      <c r="C167" s="332" t="s">
        <v>82</v>
      </c>
      <c r="D167" s="320"/>
      <c r="E167" s="177">
        <f>SUM(E165-E166)</f>
        <v>0</v>
      </c>
      <c r="F167" s="250">
        <v>70</v>
      </c>
      <c r="G167" s="177">
        <v>0</v>
      </c>
      <c r="H167" s="177">
        <v>0</v>
      </c>
      <c r="I167" s="177">
        <v>0</v>
      </c>
    </row>
    <row r="168" spans="1:9" x14ac:dyDescent="0.25">
      <c r="A168" s="172" t="s">
        <v>247</v>
      </c>
      <c r="B168" s="172" t="s">
        <v>165</v>
      </c>
      <c r="C168" s="329" t="s">
        <v>166</v>
      </c>
      <c r="D168" s="320"/>
      <c r="E168" s="173">
        <f>SUM(E169)</f>
        <v>9500</v>
      </c>
      <c r="F168" s="248">
        <v>20000</v>
      </c>
      <c r="G168" s="173">
        <v>20000</v>
      </c>
      <c r="H168" s="173">
        <v>20000</v>
      </c>
      <c r="I168" s="173">
        <v>20000</v>
      </c>
    </row>
    <row r="169" spans="1:9" x14ac:dyDescent="0.25">
      <c r="A169" s="174">
        <v>3</v>
      </c>
      <c r="B169" s="174">
        <v>3</v>
      </c>
      <c r="C169" s="330" t="s">
        <v>74</v>
      </c>
      <c r="D169" s="331"/>
      <c r="E169" s="175">
        <f>SUM(E170:E171)</f>
        <v>9500</v>
      </c>
      <c r="F169" s="249">
        <f>SUM(F170:F171)</f>
        <v>20000</v>
      </c>
      <c r="G169" s="175">
        <f>SUM(G170:G171)</f>
        <v>20000</v>
      </c>
      <c r="H169" s="249">
        <f t="shared" ref="H169:I169" si="69">SUM(H170:H171)</f>
        <v>20000</v>
      </c>
      <c r="I169" s="249">
        <f t="shared" si="69"/>
        <v>20000</v>
      </c>
    </row>
    <row r="170" spans="1:9" ht="14.45" customHeight="1" x14ac:dyDescent="0.25">
      <c r="A170" s="176">
        <v>32</v>
      </c>
      <c r="B170" s="176">
        <v>32</v>
      </c>
      <c r="C170" s="332" t="s">
        <v>76</v>
      </c>
      <c r="D170" s="320"/>
      <c r="E170" s="177">
        <v>9500</v>
      </c>
      <c r="F170" s="250">
        <v>19900</v>
      </c>
      <c r="G170" s="177">
        <v>19900</v>
      </c>
      <c r="H170" s="177">
        <v>19900</v>
      </c>
      <c r="I170" s="177">
        <v>19900</v>
      </c>
    </row>
    <row r="171" spans="1:9" x14ac:dyDescent="0.25">
      <c r="A171" s="176">
        <v>34</v>
      </c>
      <c r="B171" s="176">
        <v>34</v>
      </c>
      <c r="C171" s="332" t="s">
        <v>82</v>
      </c>
      <c r="D171" s="320"/>
      <c r="E171" s="177">
        <v>0</v>
      </c>
      <c r="F171" s="250">
        <v>100</v>
      </c>
      <c r="G171" s="177">
        <v>100</v>
      </c>
      <c r="H171" s="177">
        <v>100</v>
      </c>
      <c r="I171" s="177">
        <v>100</v>
      </c>
    </row>
    <row r="172" spans="1:9" x14ac:dyDescent="0.25">
      <c r="A172" s="169" t="s">
        <v>147</v>
      </c>
      <c r="B172" s="169" t="s">
        <v>147</v>
      </c>
      <c r="C172" s="333" t="s">
        <v>148</v>
      </c>
      <c r="D172" s="320"/>
      <c r="E172" s="170">
        <v>0</v>
      </c>
      <c r="F172" s="253">
        <f t="shared" ref="F172" si="70">SUM(F173)</f>
        <v>5000</v>
      </c>
      <c r="G172" s="170">
        <f>SUM(G173)</f>
        <v>0</v>
      </c>
      <c r="H172" s="170">
        <f>SUM(H173)</f>
        <v>0</v>
      </c>
      <c r="I172" s="170">
        <f>SUM(I173)</f>
        <v>0</v>
      </c>
    </row>
    <row r="173" spans="1:9" x14ac:dyDescent="0.25">
      <c r="A173" s="172" t="s">
        <v>36</v>
      </c>
      <c r="B173" s="172" t="s">
        <v>167</v>
      </c>
      <c r="C173" s="329" t="s">
        <v>168</v>
      </c>
      <c r="D173" s="320"/>
      <c r="E173" s="173">
        <v>0</v>
      </c>
      <c r="F173" s="248">
        <v>5000</v>
      </c>
      <c r="G173" s="173">
        <f>SUM(G174)</f>
        <v>0</v>
      </c>
      <c r="H173" s="248">
        <f t="shared" ref="H173:I173" si="71">SUM(H174)</f>
        <v>0</v>
      </c>
      <c r="I173" s="248">
        <f t="shared" si="71"/>
        <v>0</v>
      </c>
    </row>
    <row r="174" spans="1:9" x14ac:dyDescent="0.25">
      <c r="A174" s="174">
        <v>3</v>
      </c>
      <c r="B174" s="174">
        <v>3</v>
      </c>
      <c r="C174" s="330" t="s">
        <v>74</v>
      </c>
      <c r="D174" s="331"/>
      <c r="E174" s="175">
        <v>0</v>
      </c>
      <c r="F174" s="249">
        <v>5000</v>
      </c>
      <c r="G174" s="175">
        <f>SUM(G175)</f>
        <v>0</v>
      </c>
      <c r="H174" s="175">
        <f>SUM(H175)</f>
        <v>0</v>
      </c>
      <c r="I174" s="249">
        <f>SUM(I175)</f>
        <v>0</v>
      </c>
    </row>
    <row r="175" spans="1:9" ht="14.45" customHeight="1" x14ac:dyDescent="0.25">
      <c r="A175" s="176">
        <v>32</v>
      </c>
      <c r="B175" s="176">
        <v>32</v>
      </c>
      <c r="C175" s="332" t="s">
        <v>76</v>
      </c>
      <c r="D175" s="320"/>
      <c r="E175" s="177">
        <v>0</v>
      </c>
      <c r="F175" s="250">
        <v>5000</v>
      </c>
      <c r="G175" s="177">
        <v>0</v>
      </c>
      <c r="H175" s="177">
        <v>0</v>
      </c>
      <c r="I175" s="177">
        <v>0</v>
      </c>
    </row>
    <row r="176" spans="1:9" x14ac:dyDescent="0.25">
      <c r="A176" s="167" t="s">
        <v>250</v>
      </c>
      <c r="B176" s="167" t="s">
        <v>181</v>
      </c>
      <c r="C176" s="325" t="s">
        <v>182</v>
      </c>
      <c r="D176" s="320"/>
      <c r="E176" s="168">
        <f>SUM(E177)</f>
        <v>4773.04</v>
      </c>
      <c r="F176" s="252">
        <f t="shared" ref="F176:F177" si="72">SUM(F177)</f>
        <v>3000</v>
      </c>
      <c r="G176" s="168">
        <f t="shared" ref="G176:I177" si="73">SUM(G177)</f>
        <v>3000</v>
      </c>
      <c r="H176" s="168">
        <f t="shared" si="73"/>
        <v>3000</v>
      </c>
      <c r="I176" s="168">
        <f t="shared" si="73"/>
        <v>3000</v>
      </c>
    </row>
    <row r="177" spans="1:9" x14ac:dyDescent="0.25">
      <c r="A177" s="169" t="s">
        <v>133</v>
      </c>
      <c r="B177" s="169" t="s">
        <v>133</v>
      </c>
      <c r="C177" s="333" t="s">
        <v>50</v>
      </c>
      <c r="D177" s="320"/>
      <c r="E177" s="170">
        <f>SUM(E178)</f>
        <v>4773.04</v>
      </c>
      <c r="F177" s="253">
        <f t="shared" si="72"/>
        <v>3000</v>
      </c>
      <c r="G177" s="170">
        <f t="shared" si="73"/>
        <v>3000</v>
      </c>
      <c r="H177" s="170">
        <f t="shared" si="73"/>
        <v>3000</v>
      </c>
      <c r="I177" s="170">
        <f t="shared" si="73"/>
        <v>3000</v>
      </c>
    </row>
    <row r="178" spans="1:9" x14ac:dyDescent="0.25">
      <c r="A178" s="172" t="s">
        <v>65</v>
      </c>
      <c r="B178" s="172" t="s">
        <v>134</v>
      </c>
      <c r="C178" s="329" t="s">
        <v>135</v>
      </c>
      <c r="D178" s="320"/>
      <c r="E178" s="173">
        <f>SUM(E179)</f>
        <v>4773.04</v>
      </c>
      <c r="F178" s="248">
        <v>3000</v>
      </c>
      <c r="G178" s="173">
        <v>3000</v>
      </c>
      <c r="H178" s="173">
        <v>3000</v>
      </c>
      <c r="I178" s="173">
        <v>3000</v>
      </c>
    </row>
    <row r="179" spans="1:9" x14ac:dyDescent="0.25">
      <c r="A179" s="174">
        <v>3</v>
      </c>
      <c r="B179" s="174">
        <v>3</v>
      </c>
      <c r="C179" s="330" t="s">
        <v>74</v>
      </c>
      <c r="D179" s="331"/>
      <c r="E179" s="175">
        <f>SUM(E180)</f>
        <v>4773.04</v>
      </c>
      <c r="F179" s="249">
        <v>3000</v>
      </c>
      <c r="G179" s="175">
        <v>3000</v>
      </c>
      <c r="H179" s="175">
        <v>3000</v>
      </c>
      <c r="I179" s="175">
        <v>3000</v>
      </c>
    </row>
    <row r="180" spans="1:9" ht="14.45" customHeight="1" x14ac:dyDescent="0.25">
      <c r="A180" s="176">
        <v>32</v>
      </c>
      <c r="B180" s="176">
        <v>32</v>
      </c>
      <c r="C180" s="332" t="s">
        <v>76</v>
      </c>
      <c r="D180" s="320"/>
      <c r="E180" s="177">
        <v>4773.04</v>
      </c>
      <c r="F180" s="250">
        <v>3000</v>
      </c>
      <c r="G180" s="177">
        <v>3000</v>
      </c>
      <c r="H180" s="177">
        <v>3000</v>
      </c>
      <c r="I180" s="177">
        <v>3000</v>
      </c>
    </row>
    <row r="181" spans="1:9" s="247" customFormat="1" x14ac:dyDescent="0.25">
      <c r="A181" s="167" t="s">
        <v>410</v>
      </c>
      <c r="B181" s="167"/>
      <c r="C181" s="325" t="s">
        <v>411</v>
      </c>
      <c r="D181" s="320"/>
      <c r="E181" s="252">
        <f>SUM(E182)</f>
        <v>0</v>
      </c>
      <c r="F181" s="252">
        <f t="shared" ref="F181:I183" si="74">SUM(F182)</f>
        <v>0</v>
      </c>
      <c r="G181" s="252">
        <f>SUM(G182+G186)</f>
        <v>15390</v>
      </c>
      <c r="H181" s="252">
        <f t="shared" ref="H181:I181" si="75">SUM(H182+H186)</f>
        <v>15390</v>
      </c>
      <c r="I181" s="252">
        <f t="shared" si="75"/>
        <v>15390</v>
      </c>
    </row>
    <row r="182" spans="1:9" s="247" customFormat="1" x14ac:dyDescent="0.25">
      <c r="A182" s="169" t="s">
        <v>133</v>
      </c>
      <c r="B182" s="169" t="s">
        <v>133</v>
      </c>
      <c r="C182" s="333" t="s">
        <v>50</v>
      </c>
      <c r="D182" s="320"/>
      <c r="E182" s="253">
        <f>SUM(E183)</f>
        <v>0</v>
      </c>
      <c r="F182" s="253">
        <f t="shared" si="74"/>
        <v>0</v>
      </c>
      <c r="G182" s="253">
        <f t="shared" si="74"/>
        <v>11390</v>
      </c>
      <c r="H182" s="253">
        <f t="shared" si="74"/>
        <v>11390</v>
      </c>
      <c r="I182" s="253">
        <f t="shared" si="74"/>
        <v>11390</v>
      </c>
    </row>
    <row r="183" spans="1:9" s="247" customFormat="1" x14ac:dyDescent="0.25">
      <c r="A183" s="172" t="s">
        <v>65</v>
      </c>
      <c r="B183" s="172" t="s">
        <v>134</v>
      </c>
      <c r="C183" s="329" t="s">
        <v>135</v>
      </c>
      <c r="D183" s="320"/>
      <c r="E183" s="248">
        <f>SUM(E184)</f>
        <v>0</v>
      </c>
      <c r="F183" s="248">
        <v>0</v>
      </c>
      <c r="G183" s="248">
        <f>SUM(G184)</f>
        <v>11390</v>
      </c>
      <c r="H183" s="248">
        <f t="shared" si="74"/>
        <v>11390</v>
      </c>
      <c r="I183" s="248">
        <f t="shared" si="74"/>
        <v>11390</v>
      </c>
    </row>
    <row r="184" spans="1:9" s="247" customFormat="1" x14ac:dyDescent="0.25">
      <c r="A184" s="174">
        <v>3</v>
      </c>
      <c r="B184" s="174">
        <v>3</v>
      </c>
      <c r="C184" s="330" t="s">
        <v>74</v>
      </c>
      <c r="D184" s="331"/>
      <c r="E184" s="249">
        <f>SUM(E185)</f>
        <v>0</v>
      </c>
      <c r="F184" s="249">
        <v>0</v>
      </c>
      <c r="G184" s="249">
        <f>SUM(G185)</f>
        <v>11390</v>
      </c>
      <c r="H184" s="249">
        <f t="shared" ref="H184:I184" si="76">SUM(H185)</f>
        <v>11390</v>
      </c>
      <c r="I184" s="249">
        <f t="shared" si="76"/>
        <v>11390</v>
      </c>
    </row>
    <row r="185" spans="1:9" s="247" customFormat="1" ht="14.45" customHeight="1" x14ac:dyDescent="0.25">
      <c r="A185" s="258">
        <v>32</v>
      </c>
      <c r="B185" s="258">
        <v>32</v>
      </c>
      <c r="C185" s="332" t="s">
        <v>76</v>
      </c>
      <c r="D185" s="320"/>
      <c r="E185" s="250">
        <v>0</v>
      </c>
      <c r="F185" s="250">
        <v>0</v>
      </c>
      <c r="G185" s="250">
        <v>11390</v>
      </c>
      <c r="H185" s="250">
        <f>SUM(I185)</f>
        <v>11390</v>
      </c>
      <c r="I185" s="250">
        <v>11390</v>
      </c>
    </row>
    <row r="186" spans="1:9" s="247" customFormat="1" x14ac:dyDescent="0.25">
      <c r="A186" s="169" t="s">
        <v>147</v>
      </c>
      <c r="B186" s="169" t="s">
        <v>147</v>
      </c>
      <c r="C186" s="333" t="s">
        <v>148</v>
      </c>
      <c r="D186" s="320"/>
      <c r="E186" s="253">
        <f>SUM(E187+E190)</f>
        <v>0</v>
      </c>
      <c r="F186" s="253">
        <f t="shared" ref="F186" si="77">SUM(F187+F190)</f>
        <v>0</v>
      </c>
      <c r="G186" s="253">
        <f>SUM(G187+G190)</f>
        <v>4000</v>
      </c>
      <c r="H186" s="253">
        <f>SUM(H187+H190)</f>
        <v>4000</v>
      </c>
      <c r="I186" s="253">
        <f>SUM(I187+I190)</f>
        <v>4000</v>
      </c>
    </row>
    <row r="187" spans="1:9" s="247" customFormat="1" x14ac:dyDescent="0.25">
      <c r="A187" s="172" t="s">
        <v>241</v>
      </c>
      <c r="B187" s="172" t="s">
        <v>167</v>
      </c>
      <c r="C187" s="329" t="s">
        <v>168</v>
      </c>
      <c r="D187" s="320"/>
      <c r="E187" s="248">
        <f>SUM(E188)</f>
        <v>0</v>
      </c>
      <c r="F187" s="248">
        <v>0</v>
      </c>
      <c r="G187" s="248">
        <f>SUM(G188)</f>
        <v>2000</v>
      </c>
      <c r="H187" s="248">
        <f t="shared" ref="H187:I187" si="78">SUM(H188)</f>
        <v>2000</v>
      </c>
      <c r="I187" s="248">
        <f t="shared" si="78"/>
        <v>2000</v>
      </c>
    </row>
    <row r="188" spans="1:9" s="247" customFormat="1" x14ac:dyDescent="0.25">
      <c r="A188" s="174">
        <v>3</v>
      </c>
      <c r="B188" s="174">
        <v>3</v>
      </c>
      <c r="C188" s="330" t="s">
        <v>74</v>
      </c>
      <c r="D188" s="331"/>
      <c r="E188" s="249">
        <f>SUM(E189)</f>
        <v>0</v>
      </c>
      <c r="F188" s="249">
        <v>0</v>
      </c>
      <c r="G188" s="249">
        <f>SUM(G189)</f>
        <v>2000</v>
      </c>
      <c r="H188" s="249">
        <f t="shared" ref="H188:I188" si="79">SUM(H189)</f>
        <v>2000</v>
      </c>
      <c r="I188" s="249">
        <f t="shared" si="79"/>
        <v>2000</v>
      </c>
    </row>
    <row r="189" spans="1:9" s="247" customFormat="1" ht="14.45" customHeight="1" x14ac:dyDescent="0.25">
      <c r="A189" s="258">
        <v>32</v>
      </c>
      <c r="B189" s="258">
        <v>32</v>
      </c>
      <c r="C189" s="332" t="s">
        <v>76</v>
      </c>
      <c r="D189" s="320"/>
      <c r="E189" s="250">
        <v>0</v>
      </c>
      <c r="F189" s="250">
        <v>0</v>
      </c>
      <c r="G189" s="250">
        <v>2000</v>
      </c>
      <c r="H189" s="250">
        <v>2000</v>
      </c>
      <c r="I189" s="250">
        <v>2000</v>
      </c>
    </row>
    <row r="190" spans="1:9" s="247" customFormat="1" x14ac:dyDescent="0.25">
      <c r="A190" s="172" t="s">
        <v>245</v>
      </c>
      <c r="B190" s="172" t="s">
        <v>169</v>
      </c>
      <c r="C190" s="329" t="s">
        <v>170</v>
      </c>
      <c r="D190" s="320"/>
      <c r="E190" s="248">
        <f>SUM(E191)</f>
        <v>0</v>
      </c>
      <c r="F190" s="248">
        <v>0</v>
      </c>
      <c r="G190" s="248">
        <f>SUM(G191)</f>
        <v>2000</v>
      </c>
      <c r="H190" s="248">
        <f t="shared" ref="H190:I190" si="80">SUM(H191)</f>
        <v>2000</v>
      </c>
      <c r="I190" s="248">
        <f t="shared" si="80"/>
        <v>2000</v>
      </c>
    </row>
    <row r="191" spans="1:9" s="247" customFormat="1" x14ac:dyDescent="0.25">
      <c r="A191" s="174">
        <v>3</v>
      </c>
      <c r="B191" s="174">
        <v>3</v>
      </c>
      <c r="C191" s="330" t="s">
        <v>74</v>
      </c>
      <c r="D191" s="331"/>
      <c r="E191" s="249">
        <f>SUM(E192)</f>
        <v>0</v>
      </c>
      <c r="F191" s="249">
        <v>0</v>
      </c>
      <c r="G191" s="249">
        <f>SUM(G192)</f>
        <v>2000</v>
      </c>
      <c r="H191" s="249">
        <f t="shared" ref="H191:I191" si="81">SUM(H192)</f>
        <v>2000</v>
      </c>
      <c r="I191" s="249">
        <f t="shared" si="81"/>
        <v>2000</v>
      </c>
    </row>
    <row r="192" spans="1:9" s="247" customFormat="1" ht="14.45" customHeight="1" x14ac:dyDescent="0.25">
      <c r="A192" s="258">
        <v>32</v>
      </c>
      <c r="B192" s="258">
        <v>32</v>
      </c>
      <c r="C192" s="332" t="s">
        <v>76</v>
      </c>
      <c r="D192" s="320"/>
      <c r="E192" s="250">
        <v>0</v>
      </c>
      <c r="F192" s="250">
        <v>0</v>
      </c>
      <c r="G192" s="250">
        <v>2000</v>
      </c>
      <c r="H192" s="250">
        <v>2000</v>
      </c>
      <c r="I192" s="250">
        <v>2000</v>
      </c>
    </row>
    <row r="193" spans="1:9" x14ac:dyDescent="0.25">
      <c r="A193" s="165"/>
      <c r="B193" s="165" t="s">
        <v>183</v>
      </c>
      <c r="C193" s="324" t="s">
        <v>184</v>
      </c>
      <c r="D193" s="320"/>
      <c r="E193" s="166">
        <f>SUM(E194+E210+E215+E231+E243+E248)</f>
        <v>61502.87</v>
      </c>
      <c r="F193" s="251">
        <f t="shared" ref="F193" si="82">SUM(F194+F210+F215+F231+F243+F248)</f>
        <v>86199</v>
      </c>
      <c r="G193" s="166">
        <f>SUM(G194+G210+G215+G231+G243+G248)</f>
        <v>86109</v>
      </c>
      <c r="H193" s="166">
        <f>SUM(H194+H210+H215+H231+H243+H248)</f>
        <v>86109</v>
      </c>
      <c r="I193" s="166">
        <f>SUM(I194+I210+I215+I231+I243+I248)</f>
        <v>86109</v>
      </c>
    </row>
    <row r="194" spans="1:9" x14ac:dyDescent="0.25">
      <c r="A194" s="167" t="s">
        <v>251</v>
      </c>
      <c r="B194" s="167" t="s">
        <v>161</v>
      </c>
      <c r="C194" s="325" t="s">
        <v>185</v>
      </c>
      <c r="D194" s="320"/>
      <c r="E194" s="168">
        <f>SUM(E195+E199+E203)</f>
        <v>18611.59</v>
      </c>
      <c r="F194" s="252">
        <f t="shared" ref="F194" si="83">SUM(F195+F199+F203)</f>
        <v>24869</v>
      </c>
      <c r="G194" s="168">
        <f>SUM(G195+G199+G203)</f>
        <v>22069</v>
      </c>
      <c r="H194" s="168">
        <f>SUM(H195+H199+H203)</f>
        <v>22069</v>
      </c>
      <c r="I194" s="168">
        <f>SUM(I195+I199+I203)</f>
        <v>22069</v>
      </c>
    </row>
    <row r="195" spans="1:9" x14ac:dyDescent="0.25">
      <c r="A195" s="169" t="s">
        <v>133</v>
      </c>
      <c r="B195" s="169" t="s">
        <v>133</v>
      </c>
      <c r="C195" s="333" t="s">
        <v>50</v>
      </c>
      <c r="D195" s="320"/>
      <c r="E195" s="170">
        <f>SUM(E196)</f>
        <v>7356.59</v>
      </c>
      <c r="F195" s="253">
        <f t="shared" ref="F195" si="84">SUM(F196)</f>
        <v>8569</v>
      </c>
      <c r="G195" s="170">
        <f>SUM(G196)</f>
        <v>7069</v>
      </c>
      <c r="H195" s="170">
        <f>SUM(H196)</f>
        <v>7069</v>
      </c>
      <c r="I195" s="170">
        <f>SUM(I196)</f>
        <v>7069</v>
      </c>
    </row>
    <row r="196" spans="1:9" x14ac:dyDescent="0.25">
      <c r="A196" s="172" t="s">
        <v>65</v>
      </c>
      <c r="B196" s="172" t="s">
        <v>134</v>
      </c>
      <c r="C196" s="329" t="s">
        <v>135</v>
      </c>
      <c r="D196" s="320"/>
      <c r="E196" s="173">
        <f>SUM(E197)</f>
        <v>7356.59</v>
      </c>
      <c r="F196" s="248">
        <v>8569</v>
      </c>
      <c r="G196" s="173">
        <f>SUM(G197)</f>
        <v>7069</v>
      </c>
      <c r="H196" s="248">
        <f t="shared" ref="H196:I196" si="85">SUM(H197)</f>
        <v>7069</v>
      </c>
      <c r="I196" s="248">
        <f t="shared" si="85"/>
        <v>7069</v>
      </c>
    </row>
    <row r="197" spans="1:9" x14ac:dyDescent="0.25">
      <c r="A197" s="174">
        <v>3</v>
      </c>
      <c r="B197" s="174">
        <v>3</v>
      </c>
      <c r="C197" s="330" t="s">
        <v>74</v>
      </c>
      <c r="D197" s="331"/>
      <c r="E197" s="175">
        <f>SUM(E198)</f>
        <v>7356.59</v>
      </c>
      <c r="F197" s="249">
        <v>8569</v>
      </c>
      <c r="G197" s="175">
        <f>SUM(G198)</f>
        <v>7069</v>
      </c>
      <c r="H197" s="249">
        <f t="shared" ref="H197:I197" si="86">SUM(H198)</f>
        <v>7069</v>
      </c>
      <c r="I197" s="249">
        <f t="shared" si="86"/>
        <v>7069</v>
      </c>
    </row>
    <row r="198" spans="1:9" ht="14.45" customHeight="1" x14ac:dyDescent="0.25">
      <c r="A198" s="176">
        <v>32</v>
      </c>
      <c r="B198" s="176">
        <v>32</v>
      </c>
      <c r="C198" s="332" t="s">
        <v>76</v>
      </c>
      <c r="D198" s="320"/>
      <c r="E198" s="177">
        <v>7356.59</v>
      </c>
      <c r="F198" s="250">
        <v>8569</v>
      </c>
      <c r="G198" s="177">
        <v>7069</v>
      </c>
      <c r="H198" s="177">
        <v>7069</v>
      </c>
      <c r="I198" s="177">
        <v>7069</v>
      </c>
    </row>
    <row r="199" spans="1:9" x14ac:dyDescent="0.25">
      <c r="A199" s="169" t="s">
        <v>143</v>
      </c>
      <c r="B199" s="169" t="s">
        <v>143</v>
      </c>
      <c r="C199" s="333" t="s">
        <v>144</v>
      </c>
      <c r="D199" s="320"/>
      <c r="E199" s="170">
        <f>SUM(E200)</f>
        <v>6600</v>
      </c>
      <c r="F199" s="253">
        <f t="shared" ref="F199" si="87">SUM(F200)</f>
        <v>8300</v>
      </c>
      <c r="G199" s="170">
        <f>SUM(G200)</f>
        <v>7000</v>
      </c>
      <c r="H199" s="170">
        <f>SUM(H200)</f>
        <v>7000</v>
      </c>
      <c r="I199" s="170">
        <f>SUM(I200)</f>
        <v>7000</v>
      </c>
    </row>
    <row r="200" spans="1:9" x14ac:dyDescent="0.25">
      <c r="A200" s="172" t="s">
        <v>247</v>
      </c>
      <c r="B200" s="172" t="s">
        <v>165</v>
      </c>
      <c r="C200" s="329" t="s">
        <v>166</v>
      </c>
      <c r="D200" s="320"/>
      <c r="E200" s="173">
        <f>SUM(E201)</f>
        <v>6600</v>
      </c>
      <c r="F200" s="248">
        <v>8300</v>
      </c>
      <c r="G200" s="173">
        <f>SUM(G201)</f>
        <v>7000</v>
      </c>
      <c r="H200" s="248">
        <f t="shared" ref="H200:I200" si="88">SUM(H201)</f>
        <v>7000</v>
      </c>
      <c r="I200" s="248">
        <f t="shared" si="88"/>
        <v>7000</v>
      </c>
    </row>
    <row r="201" spans="1:9" x14ac:dyDescent="0.25">
      <c r="A201" s="174">
        <v>3</v>
      </c>
      <c r="B201" s="174">
        <v>3</v>
      </c>
      <c r="C201" s="330" t="s">
        <v>74</v>
      </c>
      <c r="D201" s="331"/>
      <c r="E201" s="175">
        <f>SUM(E202)</f>
        <v>6600</v>
      </c>
      <c r="F201" s="249">
        <v>8300</v>
      </c>
      <c r="G201" s="175">
        <f>SUM(G202)</f>
        <v>7000</v>
      </c>
      <c r="H201" s="249">
        <f t="shared" ref="H201:I201" si="89">SUM(H202)</f>
        <v>7000</v>
      </c>
      <c r="I201" s="249">
        <f t="shared" si="89"/>
        <v>7000</v>
      </c>
    </row>
    <row r="202" spans="1:9" ht="14.45" customHeight="1" x14ac:dyDescent="0.25">
      <c r="A202" s="176">
        <v>32</v>
      </c>
      <c r="B202" s="176">
        <v>32</v>
      </c>
      <c r="C202" s="332" t="s">
        <v>76</v>
      </c>
      <c r="D202" s="320"/>
      <c r="E202" s="177">
        <v>6600</v>
      </c>
      <c r="F202" s="250">
        <v>8300</v>
      </c>
      <c r="G202" s="177">
        <v>7000</v>
      </c>
      <c r="H202" s="177">
        <v>7000</v>
      </c>
      <c r="I202" s="177">
        <v>7000</v>
      </c>
    </row>
    <row r="203" spans="1:9" x14ac:dyDescent="0.25">
      <c r="A203" s="169" t="s">
        <v>147</v>
      </c>
      <c r="B203" s="169" t="s">
        <v>147</v>
      </c>
      <c r="C203" s="333" t="s">
        <v>148</v>
      </c>
      <c r="D203" s="320"/>
      <c r="E203" s="170">
        <f>SUM(E204+E207)</f>
        <v>4655</v>
      </c>
      <c r="F203" s="253">
        <f t="shared" ref="F203" si="90">SUM(F204+F207)</f>
        <v>8000</v>
      </c>
      <c r="G203" s="170">
        <f>SUM(G204+G207)</f>
        <v>8000</v>
      </c>
      <c r="H203" s="170">
        <f>SUM(H204+H207)</f>
        <v>8000</v>
      </c>
      <c r="I203" s="170">
        <f>SUM(I204+I207)</f>
        <v>8000</v>
      </c>
    </row>
    <row r="204" spans="1:9" x14ac:dyDescent="0.25">
      <c r="A204" s="172" t="s">
        <v>36</v>
      </c>
      <c r="B204" s="172" t="s">
        <v>167</v>
      </c>
      <c r="C204" s="329" t="s">
        <v>168</v>
      </c>
      <c r="D204" s="320"/>
      <c r="E204" s="173">
        <f>SUM(E205)</f>
        <v>2655</v>
      </c>
      <c r="F204" s="248">
        <v>4000</v>
      </c>
      <c r="G204" s="173">
        <f>SUM(G205)</f>
        <v>5000</v>
      </c>
      <c r="H204" s="248">
        <f t="shared" ref="H204:I204" si="91">SUM(H205)</f>
        <v>5000</v>
      </c>
      <c r="I204" s="248">
        <f t="shared" si="91"/>
        <v>5000</v>
      </c>
    </row>
    <row r="205" spans="1:9" x14ac:dyDescent="0.25">
      <c r="A205" s="174">
        <v>3</v>
      </c>
      <c r="B205" s="174">
        <v>3</v>
      </c>
      <c r="C205" s="330" t="s">
        <v>74</v>
      </c>
      <c r="D205" s="331"/>
      <c r="E205" s="175">
        <f>SUM(E206)</f>
        <v>2655</v>
      </c>
      <c r="F205" s="249">
        <v>4000</v>
      </c>
      <c r="G205" s="175">
        <f>SUM(G206)</f>
        <v>5000</v>
      </c>
      <c r="H205" s="249">
        <f t="shared" ref="H205:I205" si="92">SUM(H206)</f>
        <v>5000</v>
      </c>
      <c r="I205" s="249">
        <f t="shared" si="92"/>
        <v>5000</v>
      </c>
    </row>
    <row r="206" spans="1:9" ht="14.45" customHeight="1" x14ac:dyDescent="0.25">
      <c r="A206" s="176">
        <v>32</v>
      </c>
      <c r="B206" s="176">
        <v>32</v>
      </c>
      <c r="C206" s="332" t="s">
        <v>76</v>
      </c>
      <c r="D206" s="320"/>
      <c r="E206" s="177">
        <v>2655</v>
      </c>
      <c r="F206" s="250">
        <v>4000</v>
      </c>
      <c r="G206" s="177">
        <v>5000</v>
      </c>
      <c r="H206" s="177">
        <v>5000</v>
      </c>
      <c r="I206" s="177">
        <v>5000</v>
      </c>
    </row>
    <row r="207" spans="1:9" x14ac:dyDescent="0.25">
      <c r="A207" s="172" t="s">
        <v>39</v>
      </c>
      <c r="B207" s="172" t="s">
        <v>169</v>
      </c>
      <c r="C207" s="329" t="s">
        <v>170</v>
      </c>
      <c r="D207" s="320"/>
      <c r="E207" s="173">
        <v>2000</v>
      </c>
      <c r="F207" s="248">
        <v>4000</v>
      </c>
      <c r="G207" s="173">
        <f>SUM(G208)</f>
        <v>3000</v>
      </c>
      <c r="H207" s="248">
        <f t="shared" ref="H207:I207" si="93">SUM(H208)</f>
        <v>3000</v>
      </c>
      <c r="I207" s="248">
        <f t="shared" si="93"/>
        <v>3000</v>
      </c>
    </row>
    <row r="208" spans="1:9" x14ac:dyDescent="0.25">
      <c r="A208" s="174">
        <v>3</v>
      </c>
      <c r="B208" s="174">
        <v>3</v>
      </c>
      <c r="C208" s="330" t="s">
        <v>74</v>
      </c>
      <c r="D208" s="331"/>
      <c r="E208" s="175">
        <v>2000</v>
      </c>
      <c r="F208" s="249">
        <v>4000</v>
      </c>
      <c r="G208" s="175">
        <f>SUM(G209)</f>
        <v>3000</v>
      </c>
      <c r="H208" s="249">
        <f t="shared" ref="H208:I208" si="94">SUM(H209)</f>
        <v>3000</v>
      </c>
      <c r="I208" s="249">
        <f t="shared" si="94"/>
        <v>3000</v>
      </c>
    </row>
    <row r="209" spans="1:9" ht="14.45" customHeight="1" x14ac:dyDescent="0.25">
      <c r="A209" s="176">
        <v>32</v>
      </c>
      <c r="B209" s="176">
        <v>32</v>
      </c>
      <c r="C209" s="332" t="s">
        <v>76</v>
      </c>
      <c r="D209" s="320"/>
      <c r="E209" s="177">
        <v>2000</v>
      </c>
      <c r="F209" s="250">
        <v>4000</v>
      </c>
      <c r="G209" s="177">
        <v>3000</v>
      </c>
      <c r="H209" s="177">
        <v>3000</v>
      </c>
      <c r="I209" s="177">
        <v>3000</v>
      </c>
    </row>
    <row r="210" spans="1:9" x14ac:dyDescent="0.25">
      <c r="A210" s="167" t="s">
        <v>252</v>
      </c>
      <c r="B210" s="167" t="s">
        <v>171</v>
      </c>
      <c r="C210" s="325" t="s">
        <v>186</v>
      </c>
      <c r="D210" s="320"/>
      <c r="E210" s="168">
        <f>SUM(E211)</f>
        <v>2876.83</v>
      </c>
      <c r="F210" s="252">
        <f t="shared" ref="F210:F211" si="95">SUM(F211)</f>
        <v>5215</v>
      </c>
      <c r="G210" s="168">
        <f t="shared" ref="G210:I212" si="96">SUM(G211)</f>
        <v>2965</v>
      </c>
      <c r="H210" s="168">
        <f t="shared" si="96"/>
        <v>2965</v>
      </c>
      <c r="I210" s="168">
        <f t="shared" si="96"/>
        <v>2965</v>
      </c>
    </row>
    <row r="211" spans="1:9" x14ac:dyDescent="0.25">
      <c r="A211" s="169" t="s">
        <v>133</v>
      </c>
      <c r="B211" s="169" t="s">
        <v>133</v>
      </c>
      <c r="C211" s="333" t="s">
        <v>50</v>
      </c>
      <c r="D211" s="320"/>
      <c r="E211" s="170">
        <f>SUM(E212)</f>
        <v>2876.83</v>
      </c>
      <c r="F211" s="253">
        <f t="shared" si="95"/>
        <v>5215</v>
      </c>
      <c r="G211" s="170">
        <f t="shared" si="96"/>
        <v>2965</v>
      </c>
      <c r="H211" s="170">
        <f t="shared" si="96"/>
        <v>2965</v>
      </c>
      <c r="I211" s="170">
        <f t="shared" si="96"/>
        <v>2965</v>
      </c>
    </row>
    <row r="212" spans="1:9" x14ac:dyDescent="0.25">
      <c r="A212" s="172" t="s">
        <v>134</v>
      </c>
      <c r="B212" s="172" t="s">
        <v>134</v>
      </c>
      <c r="C212" s="329" t="s">
        <v>135</v>
      </c>
      <c r="D212" s="320"/>
      <c r="E212" s="173">
        <f>SUM(E213)</f>
        <v>2876.83</v>
      </c>
      <c r="F212" s="248">
        <v>5215</v>
      </c>
      <c r="G212" s="173">
        <f>SUM(G213)</f>
        <v>2965</v>
      </c>
      <c r="H212" s="248">
        <f t="shared" si="96"/>
        <v>2965</v>
      </c>
      <c r="I212" s="248">
        <f t="shared" si="96"/>
        <v>2965</v>
      </c>
    </row>
    <row r="213" spans="1:9" x14ac:dyDescent="0.25">
      <c r="A213" s="174">
        <v>3</v>
      </c>
      <c r="B213" s="174">
        <v>3</v>
      </c>
      <c r="C213" s="330" t="s">
        <v>74</v>
      </c>
      <c r="D213" s="331"/>
      <c r="E213" s="175">
        <f>SUM(E214)</f>
        <v>2876.83</v>
      </c>
      <c r="F213" s="249">
        <v>5215</v>
      </c>
      <c r="G213" s="175">
        <f>SUM(G214)</f>
        <v>2965</v>
      </c>
      <c r="H213" s="249">
        <f t="shared" ref="H213:I213" si="97">SUM(H214)</f>
        <v>2965</v>
      </c>
      <c r="I213" s="249">
        <f t="shared" si="97"/>
        <v>2965</v>
      </c>
    </row>
    <row r="214" spans="1:9" ht="14.45" customHeight="1" x14ac:dyDescent="0.25">
      <c r="A214" s="176">
        <v>32</v>
      </c>
      <c r="B214" s="176">
        <v>32</v>
      </c>
      <c r="C214" s="332" t="s">
        <v>76</v>
      </c>
      <c r="D214" s="320"/>
      <c r="E214" s="177">
        <v>2876.83</v>
      </c>
      <c r="F214" s="250">
        <v>5215</v>
      </c>
      <c r="G214" s="177">
        <v>2965</v>
      </c>
      <c r="H214" s="177">
        <v>2965</v>
      </c>
      <c r="I214" s="177">
        <v>2965</v>
      </c>
    </row>
    <row r="215" spans="1:9" x14ac:dyDescent="0.25">
      <c r="A215" s="167" t="s">
        <v>254</v>
      </c>
      <c r="B215" s="167" t="s">
        <v>187</v>
      </c>
      <c r="C215" s="325" t="s">
        <v>188</v>
      </c>
      <c r="D215" s="320"/>
      <c r="E215" s="168">
        <f>SUM(E216+E220+E224)</f>
        <v>9919.7799999999988</v>
      </c>
      <c r="F215" s="252">
        <f t="shared" ref="F215" si="98">SUM(F216+F220+F224)</f>
        <v>15695</v>
      </c>
      <c r="G215" s="168">
        <f>SUM(G216+G220+G224)</f>
        <v>20695</v>
      </c>
      <c r="H215" s="168">
        <f>SUM(H216+H220+H224)</f>
        <v>20695</v>
      </c>
      <c r="I215" s="168">
        <f>SUM(I216+I220+I224)</f>
        <v>20695</v>
      </c>
    </row>
    <row r="216" spans="1:9" x14ac:dyDescent="0.25">
      <c r="A216" s="169" t="s">
        <v>133</v>
      </c>
      <c r="B216" s="169" t="s">
        <v>133</v>
      </c>
      <c r="C216" s="333" t="s">
        <v>50</v>
      </c>
      <c r="D216" s="320"/>
      <c r="E216" s="170">
        <f>SUM(E217)</f>
        <v>5329.78</v>
      </c>
      <c r="F216" s="253">
        <f t="shared" ref="F216" si="99">SUM(F217)</f>
        <v>8195</v>
      </c>
      <c r="G216" s="170">
        <f>SUM(G217)</f>
        <v>12945</v>
      </c>
      <c r="H216" s="170">
        <f>SUM(H217)</f>
        <v>12945</v>
      </c>
      <c r="I216" s="170">
        <f>SUM(I217)</f>
        <v>12945</v>
      </c>
    </row>
    <row r="217" spans="1:9" x14ac:dyDescent="0.25">
      <c r="A217" s="172" t="s">
        <v>65</v>
      </c>
      <c r="B217" s="172" t="s">
        <v>134</v>
      </c>
      <c r="C217" s="329" t="s">
        <v>135</v>
      </c>
      <c r="D217" s="320"/>
      <c r="E217" s="173">
        <f>SUM(E218)</f>
        <v>5329.78</v>
      </c>
      <c r="F217" s="248">
        <v>8195</v>
      </c>
      <c r="G217" s="173">
        <f>SUM(G218)</f>
        <v>12945</v>
      </c>
      <c r="H217" s="248">
        <f t="shared" ref="H217:I217" si="100">SUM(H218)</f>
        <v>12945</v>
      </c>
      <c r="I217" s="248">
        <f t="shared" si="100"/>
        <v>12945</v>
      </c>
    </row>
    <row r="218" spans="1:9" x14ac:dyDescent="0.25">
      <c r="A218" s="174">
        <v>3</v>
      </c>
      <c r="B218" s="174">
        <v>3</v>
      </c>
      <c r="C218" s="330" t="s">
        <v>74</v>
      </c>
      <c r="D218" s="331"/>
      <c r="E218" s="175">
        <f>SUM(E219)</f>
        <v>5329.78</v>
      </c>
      <c r="F218" s="249">
        <v>8195</v>
      </c>
      <c r="G218" s="175">
        <f>SUM(G219)</f>
        <v>12945</v>
      </c>
      <c r="H218" s="175">
        <f>SUM(H219)</f>
        <v>12945</v>
      </c>
      <c r="I218" s="249">
        <f>SUM(I219)</f>
        <v>12945</v>
      </c>
    </row>
    <row r="219" spans="1:9" ht="14.45" customHeight="1" x14ac:dyDescent="0.25">
      <c r="A219" s="176">
        <v>32</v>
      </c>
      <c r="B219" s="176">
        <v>32</v>
      </c>
      <c r="C219" s="332" t="s">
        <v>76</v>
      </c>
      <c r="D219" s="320"/>
      <c r="E219" s="177">
        <v>5329.78</v>
      </c>
      <c r="F219" s="250">
        <v>8195</v>
      </c>
      <c r="G219" s="177">
        <v>12945</v>
      </c>
      <c r="H219" s="177">
        <v>12945</v>
      </c>
      <c r="I219" s="177">
        <v>12945</v>
      </c>
    </row>
    <row r="220" spans="1:9" x14ac:dyDescent="0.25">
      <c r="A220" s="169" t="s">
        <v>143</v>
      </c>
      <c r="B220" s="169" t="s">
        <v>143</v>
      </c>
      <c r="C220" s="333" t="s">
        <v>144</v>
      </c>
      <c r="D220" s="320"/>
      <c r="E220" s="170">
        <f>SUM(E221)</f>
        <v>2000</v>
      </c>
      <c r="F220" s="253">
        <f t="shared" ref="F220" si="101">SUM(F221)</f>
        <v>4000</v>
      </c>
      <c r="G220" s="170">
        <f>SUM(G221)</f>
        <v>2500</v>
      </c>
      <c r="H220" s="170">
        <f>SUM(H221)</f>
        <v>2500</v>
      </c>
      <c r="I220" s="170">
        <f>SUM(I221)</f>
        <v>2500</v>
      </c>
    </row>
    <row r="221" spans="1:9" x14ac:dyDescent="0.25">
      <c r="A221" s="172" t="s">
        <v>247</v>
      </c>
      <c r="B221" s="172" t="s">
        <v>165</v>
      </c>
      <c r="C221" s="329" t="s">
        <v>166</v>
      </c>
      <c r="D221" s="320"/>
      <c r="E221" s="173">
        <f>SUM(E222)</f>
        <v>2000</v>
      </c>
      <c r="F221" s="248">
        <v>4000</v>
      </c>
      <c r="G221" s="173">
        <f>SUM(G222)</f>
        <v>2500</v>
      </c>
      <c r="H221" s="248">
        <f t="shared" ref="H221:I221" si="102">SUM(H222)</f>
        <v>2500</v>
      </c>
      <c r="I221" s="248">
        <f t="shared" si="102"/>
        <v>2500</v>
      </c>
    </row>
    <row r="222" spans="1:9" x14ac:dyDescent="0.25">
      <c r="A222" s="174">
        <v>3</v>
      </c>
      <c r="B222" s="174">
        <v>3</v>
      </c>
      <c r="C222" s="330" t="s">
        <v>74</v>
      </c>
      <c r="D222" s="331"/>
      <c r="E222" s="175">
        <f>SUM(E223)</f>
        <v>2000</v>
      </c>
      <c r="F222" s="249">
        <v>4000</v>
      </c>
      <c r="G222" s="175">
        <f>SUM(G223)</f>
        <v>2500</v>
      </c>
      <c r="H222" s="249">
        <f t="shared" ref="H222:I222" si="103">SUM(H223)</f>
        <v>2500</v>
      </c>
      <c r="I222" s="249">
        <f t="shared" si="103"/>
        <v>2500</v>
      </c>
    </row>
    <row r="223" spans="1:9" ht="14.45" customHeight="1" x14ac:dyDescent="0.25">
      <c r="A223" s="176">
        <v>32</v>
      </c>
      <c r="B223" s="176">
        <v>32</v>
      </c>
      <c r="C223" s="332" t="s">
        <v>76</v>
      </c>
      <c r="D223" s="320"/>
      <c r="E223" s="177">
        <v>2000</v>
      </c>
      <c r="F223" s="250">
        <v>4000</v>
      </c>
      <c r="G223" s="177">
        <v>2500</v>
      </c>
      <c r="H223" s="177">
        <v>2500</v>
      </c>
      <c r="I223" s="177">
        <v>2500</v>
      </c>
    </row>
    <row r="224" spans="1:9" x14ac:dyDescent="0.25">
      <c r="A224" s="169" t="s">
        <v>147</v>
      </c>
      <c r="B224" s="169" t="s">
        <v>147</v>
      </c>
      <c r="C224" s="333" t="s">
        <v>148</v>
      </c>
      <c r="D224" s="320"/>
      <c r="E224" s="170">
        <f>SUM(E225+E228)</f>
        <v>2590</v>
      </c>
      <c r="F224" s="253">
        <f t="shared" ref="F224" si="104">SUM(F225+F228)</f>
        <v>3500</v>
      </c>
      <c r="G224" s="170">
        <f>SUM(G225+G228)</f>
        <v>5250</v>
      </c>
      <c r="H224" s="170">
        <f>SUM(H225+H228)</f>
        <v>5250</v>
      </c>
      <c r="I224" s="170">
        <f>SUM(I225+I228)</f>
        <v>5250</v>
      </c>
    </row>
    <row r="225" spans="1:9" x14ac:dyDescent="0.25">
      <c r="A225" s="172" t="s">
        <v>36</v>
      </c>
      <c r="B225" s="172" t="s">
        <v>167</v>
      </c>
      <c r="C225" s="329" t="s">
        <v>168</v>
      </c>
      <c r="D225" s="320"/>
      <c r="E225" s="173">
        <f>SUM(E226)</f>
        <v>1990</v>
      </c>
      <c r="F225" s="248">
        <v>2000</v>
      </c>
      <c r="G225" s="173">
        <f>SUM(G226)</f>
        <v>3750</v>
      </c>
      <c r="H225" s="248">
        <f t="shared" ref="H225:I225" si="105">SUM(H226)</f>
        <v>3750</v>
      </c>
      <c r="I225" s="248">
        <f t="shared" si="105"/>
        <v>3750</v>
      </c>
    </row>
    <row r="226" spans="1:9" x14ac:dyDescent="0.25">
      <c r="A226" s="174">
        <v>3</v>
      </c>
      <c r="B226" s="174">
        <v>3</v>
      </c>
      <c r="C226" s="330" t="s">
        <v>74</v>
      </c>
      <c r="D226" s="331"/>
      <c r="E226" s="175">
        <f>SUM(E227)</f>
        <v>1990</v>
      </c>
      <c r="F226" s="249">
        <v>2000</v>
      </c>
      <c r="G226" s="175">
        <f>SUM(G227)</f>
        <v>3750</v>
      </c>
      <c r="H226" s="249">
        <f t="shared" ref="H226:I226" si="106">SUM(H227)</f>
        <v>3750</v>
      </c>
      <c r="I226" s="249">
        <f t="shared" si="106"/>
        <v>3750</v>
      </c>
    </row>
    <row r="227" spans="1:9" ht="14.45" customHeight="1" x14ac:dyDescent="0.25">
      <c r="A227" s="176">
        <v>32</v>
      </c>
      <c r="B227" s="176">
        <v>32</v>
      </c>
      <c r="C227" s="332" t="s">
        <v>76</v>
      </c>
      <c r="D227" s="320"/>
      <c r="E227" s="177">
        <v>1990</v>
      </c>
      <c r="F227" s="250">
        <v>2000</v>
      </c>
      <c r="G227" s="177">
        <v>3750</v>
      </c>
      <c r="H227" s="177">
        <v>3750</v>
      </c>
      <c r="I227" s="177">
        <v>3750</v>
      </c>
    </row>
    <row r="228" spans="1:9" x14ac:dyDescent="0.25">
      <c r="A228" s="172" t="s">
        <v>39</v>
      </c>
      <c r="B228" s="172" t="s">
        <v>169</v>
      </c>
      <c r="C228" s="329" t="s">
        <v>170</v>
      </c>
      <c r="D228" s="320"/>
      <c r="E228" s="173">
        <f>SUM(E229)</f>
        <v>600</v>
      </c>
      <c r="F228" s="248">
        <v>1500</v>
      </c>
      <c r="G228" s="173">
        <f>SUM(G229)</f>
        <v>1500</v>
      </c>
      <c r="H228" s="248">
        <f t="shared" ref="H228:I228" si="107">SUM(H229)</f>
        <v>1500</v>
      </c>
      <c r="I228" s="248">
        <f t="shared" si="107"/>
        <v>1500</v>
      </c>
    </row>
    <row r="229" spans="1:9" x14ac:dyDescent="0.25">
      <c r="A229" s="174">
        <v>3</v>
      </c>
      <c r="B229" s="174">
        <v>3</v>
      </c>
      <c r="C229" s="330" t="s">
        <v>74</v>
      </c>
      <c r="D229" s="331"/>
      <c r="E229" s="175">
        <f>SUM(E230)</f>
        <v>600</v>
      </c>
      <c r="F229" s="249">
        <v>1500</v>
      </c>
      <c r="G229" s="175">
        <f>SUM(G230)</f>
        <v>1500</v>
      </c>
      <c r="H229" s="249">
        <f t="shared" ref="H229:I229" si="108">SUM(H230)</f>
        <v>1500</v>
      </c>
      <c r="I229" s="249">
        <f t="shared" si="108"/>
        <v>1500</v>
      </c>
    </row>
    <row r="230" spans="1:9" ht="14.45" customHeight="1" x14ac:dyDescent="0.25">
      <c r="A230" s="176">
        <v>32</v>
      </c>
      <c r="B230" s="176">
        <v>32</v>
      </c>
      <c r="C230" s="332" t="s">
        <v>76</v>
      </c>
      <c r="D230" s="320"/>
      <c r="E230" s="177">
        <v>600</v>
      </c>
      <c r="F230" s="250">
        <v>1500</v>
      </c>
      <c r="G230" s="177">
        <v>1500</v>
      </c>
      <c r="H230" s="177">
        <v>1500</v>
      </c>
      <c r="I230" s="177">
        <v>1500</v>
      </c>
    </row>
    <row r="231" spans="1:9" x14ac:dyDescent="0.25">
      <c r="A231" s="167" t="s">
        <v>253</v>
      </c>
      <c r="B231" s="167" t="s">
        <v>189</v>
      </c>
      <c r="C231" s="325" t="s">
        <v>190</v>
      </c>
      <c r="D231" s="320"/>
      <c r="E231" s="168">
        <f>SUM(E232+E239)</f>
        <v>28882.05</v>
      </c>
      <c r="F231" s="252">
        <f t="shared" ref="F231" si="109">SUM(F232+F239)</f>
        <v>38320</v>
      </c>
      <c r="G231" s="168">
        <f>SUM(G232+G239)</f>
        <v>39080</v>
      </c>
      <c r="H231" s="168">
        <f>SUM(H232+H239)</f>
        <v>39080</v>
      </c>
      <c r="I231" s="168">
        <f>SUM(I232+I239)</f>
        <v>39080</v>
      </c>
    </row>
    <row r="232" spans="1:9" x14ac:dyDescent="0.25">
      <c r="A232" s="169" t="s">
        <v>147</v>
      </c>
      <c r="B232" s="169" t="s">
        <v>147</v>
      </c>
      <c r="C232" s="333" t="s">
        <v>148</v>
      </c>
      <c r="D232" s="320"/>
      <c r="E232" s="170">
        <f>SUM(E233+E236)</f>
        <v>22748.25</v>
      </c>
      <c r="F232" s="253">
        <f t="shared" ref="F232" si="110">SUM(F233+F236)</f>
        <v>31520</v>
      </c>
      <c r="G232" s="170">
        <f>SUM(G233+G236)</f>
        <v>32880</v>
      </c>
      <c r="H232" s="170">
        <f>SUM(H233+H236)</f>
        <v>32880</v>
      </c>
      <c r="I232" s="170">
        <f>SUM(I233+I236)</f>
        <v>32880</v>
      </c>
    </row>
    <row r="233" spans="1:9" x14ac:dyDescent="0.25">
      <c r="A233" s="172" t="s">
        <v>36</v>
      </c>
      <c r="B233" s="172" t="s">
        <v>167</v>
      </c>
      <c r="C233" s="329" t="s">
        <v>168</v>
      </c>
      <c r="D233" s="320"/>
      <c r="E233" s="173">
        <f>SUM(E234)</f>
        <v>2000</v>
      </c>
      <c r="F233" s="248">
        <f t="shared" ref="F233:I233" si="111">SUM(F234)</f>
        <v>3000</v>
      </c>
      <c r="G233" s="248">
        <f t="shared" si="111"/>
        <v>4000</v>
      </c>
      <c r="H233" s="248">
        <f t="shared" si="111"/>
        <v>4000</v>
      </c>
      <c r="I233" s="248">
        <f t="shared" si="111"/>
        <v>4000</v>
      </c>
    </row>
    <row r="234" spans="1:9" x14ac:dyDescent="0.25">
      <c r="A234" s="174">
        <v>3</v>
      </c>
      <c r="B234" s="174">
        <v>3</v>
      </c>
      <c r="C234" s="330" t="s">
        <v>74</v>
      </c>
      <c r="D234" s="331"/>
      <c r="E234" s="175">
        <f>SUM(E235)</f>
        <v>2000</v>
      </c>
      <c r="F234" s="249">
        <f t="shared" ref="F234:I234" si="112">SUM(F235)</f>
        <v>3000</v>
      </c>
      <c r="G234" s="249">
        <f t="shared" si="112"/>
        <v>4000</v>
      </c>
      <c r="H234" s="249">
        <f t="shared" si="112"/>
        <v>4000</v>
      </c>
      <c r="I234" s="249">
        <f t="shared" si="112"/>
        <v>4000</v>
      </c>
    </row>
    <row r="235" spans="1:9" ht="14.45" customHeight="1" x14ac:dyDescent="0.25">
      <c r="A235" s="176">
        <v>32</v>
      </c>
      <c r="B235" s="176">
        <v>32</v>
      </c>
      <c r="C235" s="332" t="s">
        <v>76</v>
      </c>
      <c r="D235" s="320"/>
      <c r="E235" s="177">
        <v>2000</v>
      </c>
      <c r="F235" s="250">
        <v>3000</v>
      </c>
      <c r="G235" s="177">
        <v>4000</v>
      </c>
      <c r="H235" s="177">
        <v>4000</v>
      </c>
      <c r="I235" s="177">
        <v>4000</v>
      </c>
    </row>
    <row r="236" spans="1:9" x14ac:dyDescent="0.25">
      <c r="A236" s="172" t="s">
        <v>42</v>
      </c>
      <c r="B236" s="172" t="s">
        <v>149</v>
      </c>
      <c r="C236" s="329" t="s">
        <v>150</v>
      </c>
      <c r="D236" s="320"/>
      <c r="E236" s="173">
        <f>SUM(E237)</f>
        <v>20748.25</v>
      </c>
      <c r="F236" s="248">
        <f t="shared" ref="F236:I236" si="113">SUM(F237)</f>
        <v>28520</v>
      </c>
      <c r="G236" s="248">
        <f t="shared" si="113"/>
        <v>28880</v>
      </c>
      <c r="H236" s="248">
        <f t="shared" si="113"/>
        <v>28880</v>
      </c>
      <c r="I236" s="248">
        <f t="shared" si="113"/>
        <v>28880</v>
      </c>
    </row>
    <row r="237" spans="1:9" x14ac:dyDescent="0.25">
      <c r="A237" s="174">
        <v>3</v>
      </c>
      <c r="B237" s="174">
        <v>3</v>
      </c>
      <c r="C237" s="330" t="s">
        <v>74</v>
      </c>
      <c r="D237" s="331"/>
      <c r="E237" s="175">
        <f>SUM(E238)</f>
        <v>20748.25</v>
      </c>
      <c r="F237" s="249">
        <f t="shared" ref="F237:I237" si="114">SUM(F238)</f>
        <v>28520</v>
      </c>
      <c r="G237" s="249">
        <f t="shared" si="114"/>
        <v>28880</v>
      </c>
      <c r="H237" s="249">
        <f t="shared" si="114"/>
        <v>28880</v>
      </c>
      <c r="I237" s="249">
        <f t="shared" si="114"/>
        <v>28880</v>
      </c>
    </row>
    <row r="238" spans="1:9" ht="14.45" customHeight="1" x14ac:dyDescent="0.25">
      <c r="A238" s="176">
        <v>32</v>
      </c>
      <c r="B238" s="176">
        <v>32</v>
      </c>
      <c r="C238" s="332" t="s">
        <v>76</v>
      </c>
      <c r="D238" s="320"/>
      <c r="E238" s="177">
        <v>20748.25</v>
      </c>
      <c r="F238" s="250">
        <v>28520</v>
      </c>
      <c r="G238" s="177">
        <v>28880</v>
      </c>
      <c r="H238" s="177">
        <v>28880</v>
      </c>
      <c r="I238" s="177">
        <v>28880</v>
      </c>
    </row>
    <row r="239" spans="1:9" x14ac:dyDescent="0.25">
      <c r="A239" s="169" t="s">
        <v>191</v>
      </c>
      <c r="B239" s="169" t="s">
        <v>191</v>
      </c>
      <c r="C239" s="333" t="s">
        <v>192</v>
      </c>
      <c r="D239" s="320"/>
      <c r="E239" s="170">
        <f>SUM(E240)</f>
        <v>6133.8</v>
      </c>
      <c r="F239" s="253">
        <f t="shared" ref="F239:F240" si="115">SUM(F240)</f>
        <v>6800</v>
      </c>
      <c r="G239" s="170">
        <f>SUM(G240)</f>
        <v>6200</v>
      </c>
      <c r="H239" s="170">
        <f>SUM(H240)</f>
        <v>6200</v>
      </c>
      <c r="I239" s="170">
        <f>SUM(I240)</f>
        <v>6200</v>
      </c>
    </row>
    <row r="240" spans="1:9" x14ac:dyDescent="0.25">
      <c r="A240" s="172" t="s">
        <v>193</v>
      </c>
      <c r="B240" s="172" t="s">
        <v>193</v>
      </c>
      <c r="C240" s="329" t="s">
        <v>194</v>
      </c>
      <c r="D240" s="320"/>
      <c r="E240" s="173">
        <f>SUM(E241)</f>
        <v>6133.8</v>
      </c>
      <c r="F240" s="248">
        <f t="shared" si="115"/>
        <v>6800</v>
      </c>
      <c r="G240" s="248">
        <f t="shared" ref="G240:I240" si="116">SUM(G241)</f>
        <v>6200</v>
      </c>
      <c r="H240" s="248">
        <f t="shared" si="116"/>
        <v>6200</v>
      </c>
      <c r="I240" s="248">
        <f t="shared" si="116"/>
        <v>6200</v>
      </c>
    </row>
    <row r="241" spans="1:9" x14ac:dyDescent="0.25">
      <c r="A241" s="174">
        <v>3</v>
      </c>
      <c r="B241" s="174">
        <v>3</v>
      </c>
      <c r="C241" s="330" t="s">
        <v>74</v>
      </c>
      <c r="D241" s="331"/>
      <c r="E241" s="175">
        <f>SUM(E242)</f>
        <v>6133.8</v>
      </c>
      <c r="F241" s="249">
        <f t="shared" ref="F241:I241" si="117">SUM(F242)</f>
        <v>6800</v>
      </c>
      <c r="G241" s="249">
        <f t="shared" si="117"/>
        <v>6200</v>
      </c>
      <c r="H241" s="249">
        <f t="shared" si="117"/>
        <v>6200</v>
      </c>
      <c r="I241" s="249">
        <f t="shared" si="117"/>
        <v>6200</v>
      </c>
    </row>
    <row r="242" spans="1:9" ht="14.45" customHeight="1" x14ac:dyDescent="0.25">
      <c r="A242" s="176">
        <v>32</v>
      </c>
      <c r="B242" s="176">
        <v>32</v>
      </c>
      <c r="C242" s="332" t="s">
        <v>76</v>
      </c>
      <c r="D242" s="320"/>
      <c r="E242" s="177">
        <v>6133.8</v>
      </c>
      <c r="F242" s="250">
        <v>6800</v>
      </c>
      <c r="G242" s="177">
        <v>6200</v>
      </c>
      <c r="H242" s="177">
        <v>6200</v>
      </c>
      <c r="I242" s="177">
        <v>6200</v>
      </c>
    </row>
    <row r="243" spans="1:9" x14ac:dyDescent="0.25">
      <c r="A243" s="167" t="s">
        <v>255</v>
      </c>
      <c r="B243" s="167" t="s">
        <v>173</v>
      </c>
      <c r="C243" s="325" t="s">
        <v>195</v>
      </c>
      <c r="D243" s="320"/>
      <c r="E243" s="168">
        <v>570</v>
      </c>
      <c r="F243" s="252">
        <f t="shared" ref="F243:F244" si="118">SUM(F244)</f>
        <v>600</v>
      </c>
      <c r="G243" s="168">
        <f t="shared" ref="G243:I244" si="119">SUM(G244)</f>
        <v>600</v>
      </c>
      <c r="H243" s="168">
        <f t="shared" si="119"/>
        <v>600</v>
      </c>
      <c r="I243" s="168">
        <f t="shared" si="119"/>
        <v>600</v>
      </c>
    </row>
    <row r="244" spans="1:9" x14ac:dyDescent="0.25">
      <c r="A244" s="169" t="s">
        <v>133</v>
      </c>
      <c r="B244" s="169" t="s">
        <v>133</v>
      </c>
      <c r="C244" s="333" t="s">
        <v>50</v>
      </c>
      <c r="D244" s="320"/>
      <c r="E244" s="170">
        <v>570</v>
      </c>
      <c r="F244" s="253">
        <f t="shared" si="118"/>
        <v>600</v>
      </c>
      <c r="G244" s="170">
        <f t="shared" si="119"/>
        <v>600</v>
      </c>
      <c r="H244" s="170">
        <f t="shared" si="119"/>
        <v>600</v>
      </c>
      <c r="I244" s="170">
        <f t="shared" si="119"/>
        <v>600</v>
      </c>
    </row>
    <row r="245" spans="1:9" x14ac:dyDescent="0.25">
      <c r="A245" s="172" t="s">
        <v>65</v>
      </c>
      <c r="B245" s="172" t="s">
        <v>134</v>
      </c>
      <c r="C245" s="329" t="s">
        <v>135</v>
      </c>
      <c r="D245" s="320"/>
      <c r="E245" s="173">
        <v>570</v>
      </c>
      <c r="F245" s="248">
        <v>600</v>
      </c>
      <c r="G245" s="173">
        <v>600</v>
      </c>
      <c r="H245" s="173">
        <v>600</v>
      </c>
      <c r="I245" s="173">
        <v>600</v>
      </c>
    </row>
    <row r="246" spans="1:9" x14ac:dyDescent="0.25">
      <c r="A246" s="174">
        <v>3</v>
      </c>
      <c r="B246" s="174">
        <v>3</v>
      </c>
      <c r="C246" s="330" t="s">
        <v>74</v>
      </c>
      <c r="D246" s="331"/>
      <c r="E246" s="175">
        <v>570</v>
      </c>
      <c r="F246" s="249">
        <v>600</v>
      </c>
      <c r="G246" s="175">
        <v>600</v>
      </c>
      <c r="H246" s="175">
        <v>600</v>
      </c>
      <c r="I246" s="175">
        <v>600</v>
      </c>
    </row>
    <row r="247" spans="1:9" ht="14.45" customHeight="1" x14ac:dyDescent="0.25">
      <c r="A247" s="176">
        <v>32</v>
      </c>
      <c r="B247" s="176">
        <v>32</v>
      </c>
      <c r="C247" s="332" t="s">
        <v>76</v>
      </c>
      <c r="D247" s="320"/>
      <c r="E247" s="177">
        <v>570</v>
      </c>
      <c r="F247" s="250">
        <v>600</v>
      </c>
      <c r="G247" s="177">
        <v>600</v>
      </c>
      <c r="H247" s="177">
        <v>600</v>
      </c>
      <c r="I247" s="177">
        <v>600</v>
      </c>
    </row>
    <row r="248" spans="1:9" ht="24" x14ac:dyDescent="0.25">
      <c r="A248" s="167" t="s">
        <v>256</v>
      </c>
      <c r="B248" s="167" t="s">
        <v>196</v>
      </c>
      <c r="C248" s="325" t="s">
        <v>197</v>
      </c>
      <c r="D248" s="320"/>
      <c r="E248" s="168">
        <f>SUM(E249)</f>
        <v>642.62</v>
      </c>
      <c r="F248" s="252">
        <f t="shared" ref="F248" si="120">SUM(F249)</f>
        <v>1500</v>
      </c>
      <c r="G248" s="168">
        <f>SUM(G249)</f>
        <v>700</v>
      </c>
      <c r="H248" s="168">
        <f>SUM(H249)</f>
        <v>700</v>
      </c>
      <c r="I248" s="168">
        <f>SUM(I249)</f>
        <v>700</v>
      </c>
    </row>
    <row r="249" spans="1:9" x14ac:dyDescent="0.25">
      <c r="A249" s="169" t="s">
        <v>147</v>
      </c>
      <c r="B249" s="169" t="s">
        <v>147</v>
      </c>
      <c r="C249" s="333" t="s">
        <v>148</v>
      </c>
      <c r="D249" s="320"/>
      <c r="E249" s="170">
        <f>SUM(E250+E253)</f>
        <v>642.62</v>
      </c>
      <c r="F249" s="253">
        <f t="shared" ref="F249" si="121">SUM(F250+F253)</f>
        <v>1500</v>
      </c>
      <c r="G249" s="170">
        <f>SUM(G250+G253)</f>
        <v>700</v>
      </c>
      <c r="H249" s="170">
        <f>SUM(H250+H253)</f>
        <v>700</v>
      </c>
      <c r="I249" s="170">
        <f>SUM(I250+I253)</f>
        <v>700</v>
      </c>
    </row>
    <row r="250" spans="1:9" x14ac:dyDescent="0.25">
      <c r="A250" s="172" t="s">
        <v>36</v>
      </c>
      <c r="B250" s="172" t="s">
        <v>167</v>
      </c>
      <c r="C250" s="329" t="s">
        <v>168</v>
      </c>
      <c r="D250" s="320"/>
      <c r="E250" s="173">
        <v>0</v>
      </c>
      <c r="F250" s="248">
        <v>800</v>
      </c>
      <c r="G250" s="173">
        <f>SUM(G251)</f>
        <v>0</v>
      </c>
      <c r="H250" s="173">
        <v>0</v>
      </c>
      <c r="I250" s="173">
        <v>0</v>
      </c>
    </row>
    <row r="251" spans="1:9" ht="14.45" customHeight="1" x14ac:dyDescent="0.25">
      <c r="A251" s="174">
        <v>4</v>
      </c>
      <c r="B251" s="174">
        <v>4</v>
      </c>
      <c r="C251" s="330" t="s">
        <v>85</v>
      </c>
      <c r="D251" s="331"/>
      <c r="E251" s="175">
        <v>0</v>
      </c>
      <c r="F251" s="249">
        <v>800</v>
      </c>
      <c r="G251" s="175">
        <f>SUM(G252)</f>
        <v>0</v>
      </c>
      <c r="H251" s="175">
        <v>0</v>
      </c>
      <c r="I251" s="175">
        <v>0</v>
      </c>
    </row>
    <row r="252" spans="1:9" ht="14.45" customHeight="1" x14ac:dyDescent="0.25">
      <c r="A252" s="176">
        <v>42</v>
      </c>
      <c r="B252" s="176">
        <v>42</v>
      </c>
      <c r="C252" s="332" t="s">
        <v>156</v>
      </c>
      <c r="D252" s="320"/>
      <c r="E252" s="177">
        <v>0</v>
      </c>
      <c r="F252" s="250">
        <v>800</v>
      </c>
      <c r="G252" s="177">
        <v>0</v>
      </c>
      <c r="H252" s="177">
        <v>0</v>
      </c>
      <c r="I252" s="177">
        <v>0</v>
      </c>
    </row>
    <row r="253" spans="1:9" x14ac:dyDescent="0.25">
      <c r="A253" s="172" t="s">
        <v>42</v>
      </c>
      <c r="B253" s="172" t="s">
        <v>149</v>
      </c>
      <c r="C253" s="329" t="s">
        <v>150</v>
      </c>
      <c r="D253" s="320"/>
      <c r="E253" s="173">
        <f>SUM(E254)</f>
        <v>642.62</v>
      </c>
      <c r="F253" s="248">
        <v>700</v>
      </c>
      <c r="G253" s="173">
        <v>700</v>
      </c>
      <c r="H253" s="173">
        <v>700</v>
      </c>
      <c r="I253" s="173">
        <v>700</v>
      </c>
    </row>
    <row r="254" spans="1:9" ht="14.45" customHeight="1" x14ac:dyDescent="0.25">
      <c r="A254" s="174">
        <v>4</v>
      </c>
      <c r="B254" s="174">
        <v>4</v>
      </c>
      <c r="C254" s="330" t="s">
        <v>85</v>
      </c>
      <c r="D254" s="331"/>
      <c r="E254" s="175">
        <f>SUM(E255)</f>
        <v>642.62</v>
      </c>
      <c r="F254" s="249">
        <v>700</v>
      </c>
      <c r="G254" s="175">
        <v>700</v>
      </c>
      <c r="H254" s="175">
        <v>700</v>
      </c>
      <c r="I254" s="175">
        <v>700</v>
      </c>
    </row>
    <row r="255" spans="1:9" ht="14.45" customHeight="1" x14ac:dyDescent="0.25">
      <c r="A255" s="176">
        <v>42</v>
      </c>
      <c r="B255" s="176">
        <v>42</v>
      </c>
      <c r="C255" s="332" t="s">
        <v>156</v>
      </c>
      <c r="D255" s="320"/>
      <c r="E255" s="177">
        <v>642.62</v>
      </c>
      <c r="F255" s="250">
        <v>700</v>
      </c>
      <c r="G255" s="177">
        <v>700</v>
      </c>
      <c r="H255" s="177">
        <v>700</v>
      </c>
      <c r="I255" s="177">
        <v>700</v>
      </c>
    </row>
    <row r="256" spans="1:9" x14ac:dyDescent="0.25">
      <c r="A256" s="165"/>
      <c r="B256" s="165" t="s">
        <v>198</v>
      </c>
      <c r="C256" s="324" t="s">
        <v>199</v>
      </c>
      <c r="D256" s="320"/>
      <c r="E256" s="166">
        <f>SUM(E257+E273+E293+E298+E317)</f>
        <v>35413.850000000006</v>
      </c>
      <c r="F256" s="251">
        <f t="shared" ref="F256:I256" si="122">SUM(F257+F273+F293+F298+F317)</f>
        <v>44990</v>
      </c>
      <c r="G256" s="251">
        <f t="shared" si="122"/>
        <v>43607</v>
      </c>
      <c r="H256" s="251">
        <f t="shared" si="122"/>
        <v>43607</v>
      </c>
      <c r="I256" s="251">
        <f t="shared" si="122"/>
        <v>43607</v>
      </c>
    </row>
    <row r="257" spans="1:9" x14ac:dyDescent="0.25">
      <c r="A257" s="167" t="s">
        <v>257</v>
      </c>
      <c r="B257" s="167" t="s">
        <v>161</v>
      </c>
      <c r="C257" s="325" t="s">
        <v>200</v>
      </c>
      <c r="D257" s="320"/>
      <c r="E257" s="168">
        <f>SUM(E258+E262+E269)</f>
        <v>3971.47</v>
      </c>
      <c r="F257" s="252">
        <f t="shared" ref="F257" si="123">SUM(F258+F262+F269)</f>
        <v>5850</v>
      </c>
      <c r="G257" s="168">
        <f>SUM(G258+G262+G269)</f>
        <v>5787</v>
      </c>
      <c r="H257" s="252">
        <f t="shared" ref="H257:I257" si="124">SUM(H258+H262+H269)</f>
        <v>5787</v>
      </c>
      <c r="I257" s="252">
        <f t="shared" si="124"/>
        <v>5787</v>
      </c>
    </row>
    <row r="258" spans="1:9" x14ac:dyDescent="0.25">
      <c r="A258" s="169" t="s">
        <v>133</v>
      </c>
      <c r="B258" s="169" t="s">
        <v>133</v>
      </c>
      <c r="C258" s="333" t="s">
        <v>50</v>
      </c>
      <c r="D258" s="320"/>
      <c r="E258" s="170">
        <f>SUM(E259)</f>
        <v>3971.47</v>
      </c>
      <c r="F258" s="253">
        <f t="shared" ref="F258" si="125">SUM(F259)</f>
        <v>4000</v>
      </c>
      <c r="G258" s="170">
        <f>SUM(G259)</f>
        <v>4227</v>
      </c>
      <c r="H258" s="170">
        <f>SUM(H259)</f>
        <v>4227</v>
      </c>
      <c r="I258" s="170">
        <f>SUM(I259)</f>
        <v>4227</v>
      </c>
    </row>
    <row r="259" spans="1:9" x14ac:dyDescent="0.25">
      <c r="A259" s="172" t="s">
        <v>65</v>
      </c>
      <c r="B259" s="172" t="s">
        <v>134</v>
      </c>
      <c r="C259" s="329" t="s">
        <v>135</v>
      </c>
      <c r="D259" s="320"/>
      <c r="E259" s="173">
        <f>SUM(E260)</f>
        <v>3971.47</v>
      </c>
      <c r="F259" s="248">
        <v>4000</v>
      </c>
      <c r="G259" s="173">
        <f>SUM(G260)</f>
        <v>4227</v>
      </c>
      <c r="H259" s="248">
        <f t="shared" ref="H259:I259" si="126">SUM(H260)</f>
        <v>4227</v>
      </c>
      <c r="I259" s="248">
        <f t="shared" si="126"/>
        <v>4227</v>
      </c>
    </row>
    <row r="260" spans="1:9" x14ac:dyDescent="0.25">
      <c r="A260" s="174">
        <v>3</v>
      </c>
      <c r="B260" s="174">
        <v>3</v>
      </c>
      <c r="C260" s="330" t="s">
        <v>74</v>
      </c>
      <c r="D260" s="331"/>
      <c r="E260" s="175">
        <f>SUM(E261)</f>
        <v>3971.47</v>
      </c>
      <c r="F260" s="249">
        <v>4000</v>
      </c>
      <c r="G260" s="175">
        <f>SUM(G261)</f>
        <v>4227</v>
      </c>
      <c r="H260" s="249">
        <f t="shared" ref="H260:I260" si="127">SUM(H261)</f>
        <v>4227</v>
      </c>
      <c r="I260" s="249">
        <f t="shared" si="127"/>
        <v>4227</v>
      </c>
    </row>
    <row r="261" spans="1:9" ht="14.45" customHeight="1" x14ac:dyDescent="0.25">
      <c r="A261" s="176">
        <v>32</v>
      </c>
      <c r="B261" s="176">
        <v>32</v>
      </c>
      <c r="C261" s="332" t="s">
        <v>76</v>
      </c>
      <c r="D261" s="320"/>
      <c r="E261" s="177">
        <v>3971.47</v>
      </c>
      <c r="F261" s="250">
        <v>4000</v>
      </c>
      <c r="G261" s="177">
        <v>4227</v>
      </c>
      <c r="H261" s="177">
        <v>4227</v>
      </c>
      <c r="I261" s="177">
        <v>4227</v>
      </c>
    </row>
    <row r="262" spans="1:9" x14ac:dyDescent="0.25">
      <c r="A262" s="169" t="s">
        <v>143</v>
      </c>
      <c r="B262" s="169" t="s">
        <v>143</v>
      </c>
      <c r="C262" s="333" t="s">
        <v>144</v>
      </c>
      <c r="D262" s="320"/>
      <c r="E262" s="170">
        <v>0</v>
      </c>
      <c r="F262" s="253">
        <f t="shared" ref="F262" si="128">SUM(F263+F266)</f>
        <v>1320</v>
      </c>
      <c r="G262" s="170">
        <f>SUM(G263+G266)</f>
        <v>1030</v>
      </c>
      <c r="H262" s="170">
        <f>SUM(H263+H266)</f>
        <v>1030</v>
      </c>
      <c r="I262" s="170">
        <f>SUM(I263+I266)</f>
        <v>1030</v>
      </c>
    </row>
    <row r="263" spans="1:9" x14ac:dyDescent="0.25">
      <c r="A263" s="172" t="s">
        <v>53</v>
      </c>
      <c r="B263" s="172" t="s">
        <v>145</v>
      </c>
      <c r="C263" s="329" t="s">
        <v>146</v>
      </c>
      <c r="D263" s="320"/>
      <c r="E263" s="173">
        <v>0</v>
      </c>
      <c r="F263" s="248">
        <v>790</v>
      </c>
      <c r="G263" s="173">
        <f>SUM(G264)</f>
        <v>500</v>
      </c>
      <c r="H263" s="248">
        <f t="shared" ref="H263:I263" si="129">SUM(H264)</f>
        <v>500</v>
      </c>
      <c r="I263" s="248">
        <f t="shared" si="129"/>
        <v>500</v>
      </c>
    </row>
    <row r="264" spans="1:9" x14ac:dyDescent="0.25">
      <c r="A264" s="174">
        <v>3</v>
      </c>
      <c r="B264" s="174">
        <v>3</v>
      </c>
      <c r="C264" s="330" t="s">
        <v>74</v>
      </c>
      <c r="D264" s="331"/>
      <c r="E264" s="175">
        <v>0</v>
      </c>
      <c r="F264" s="249">
        <v>790</v>
      </c>
      <c r="G264" s="175">
        <f>SUM(G265)</f>
        <v>500</v>
      </c>
      <c r="H264" s="249">
        <f t="shared" ref="H264:I264" si="130">SUM(H265)</f>
        <v>500</v>
      </c>
      <c r="I264" s="249">
        <f t="shared" si="130"/>
        <v>500</v>
      </c>
    </row>
    <row r="265" spans="1:9" ht="14.45" customHeight="1" x14ac:dyDescent="0.25">
      <c r="A265" s="176">
        <v>32</v>
      </c>
      <c r="B265" s="176">
        <v>32</v>
      </c>
      <c r="C265" s="332" t="s">
        <v>76</v>
      </c>
      <c r="D265" s="320"/>
      <c r="E265" s="177">
        <v>0</v>
      </c>
      <c r="F265" s="250">
        <v>790</v>
      </c>
      <c r="G265" s="177">
        <v>500</v>
      </c>
      <c r="H265" s="177">
        <v>500</v>
      </c>
      <c r="I265" s="177">
        <v>500</v>
      </c>
    </row>
    <row r="266" spans="1:9" x14ac:dyDescent="0.25">
      <c r="A266" s="172" t="s">
        <v>247</v>
      </c>
      <c r="B266" s="172" t="s">
        <v>165</v>
      </c>
      <c r="C266" s="329" t="s">
        <v>166</v>
      </c>
      <c r="D266" s="320"/>
      <c r="E266" s="173">
        <v>0</v>
      </c>
      <c r="F266" s="248">
        <v>530</v>
      </c>
      <c r="G266" s="173">
        <v>530</v>
      </c>
      <c r="H266" s="173">
        <v>530</v>
      </c>
      <c r="I266" s="173">
        <v>530</v>
      </c>
    </row>
    <row r="267" spans="1:9" x14ac:dyDescent="0.25">
      <c r="A267" s="174">
        <v>3</v>
      </c>
      <c r="B267" s="174">
        <v>3</v>
      </c>
      <c r="C267" s="330" t="s">
        <v>74</v>
      </c>
      <c r="D267" s="331"/>
      <c r="E267" s="175">
        <v>0</v>
      </c>
      <c r="F267" s="249">
        <v>530</v>
      </c>
      <c r="G267" s="175">
        <v>530</v>
      </c>
      <c r="H267" s="175">
        <v>530</v>
      </c>
      <c r="I267" s="175">
        <v>530</v>
      </c>
    </row>
    <row r="268" spans="1:9" ht="14.45" customHeight="1" x14ac:dyDescent="0.25">
      <c r="A268" s="176">
        <v>32</v>
      </c>
      <c r="B268" s="176">
        <v>32</v>
      </c>
      <c r="C268" s="332" t="s">
        <v>76</v>
      </c>
      <c r="D268" s="320"/>
      <c r="E268" s="177">
        <v>0</v>
      </c>
      <c r="F268" s="250">
        <v>530</v>
      </c>
      <c r="G268" s="177">
        <v>530</v>
      </c>
      <c r="H268" s="177">
        <v>530</v>
      </c>
      <c r="I268" s="177">
        <v>530</v>
      </c>
    </row>
    <row r="269" spans="1:9" x14ac:dyDescent="0.25">
      <c r="A269" s="169" t="s">
        <v>147</v>
      </c>
      <c r="B269" s="169" t="s">
        <v>147</v>
      </c>
      <c r="C269" s="333" t="s">
        <v>148</v>
      </c>
      <c r="D269" s="320"/>
      <c r="E269" s="170">
        <v>0</v>
      </c>
      <c r="F269" s="253">
        <f t="shared" ref="F269" si="131">SUM(F270)</f>
        <v>530</v>
      </c>
      <c r="G269" s="170">
        <f>SUM(G270)</f>
        <v>530</v>
      </c>
      <c r="H269" s="170">
        <f>SUM(H270)</f>
        <v>530</v>
      </c>
      <c r="I269" s="170">
        <f>SUM(I270)</f>
        <v>530</v>
      </c>
    </row>
    <row r="270" spans="1:9" x14ac:dyDescent="0.25">
      <c r="A270" s="172" t="s">
        <v>39</v>
      </c>
      <c r="B270" s="172" t="s">
        <v>169</v>
      </c>
      <c r="C270" s="329" t="s">
        <v>170</v>
      </c>
      <c r="D270" s="320"/>
      <c r="E270" s="173">
        <v>0</v>
      </c>
      <c r="F270" s="248">
        <v>530</v>
      </c>
      <c r="G270" s="173">
        <v>530</v>
      </c>
      <c r="H270" s="173">
        <v>530</v>
      </c>
      <c r="I270" s="173">
        <v>530</v>
      </c>
    </row>
    <row r="271" spans="1:9" x14ac:dyDescent="0.25">
      <c r="A271" s="174">
        <v>3</v>
      </c>
      <c r="B271" s="174">
        <v>3</v>
      </c>
      <c r="C271" s="330" t="s">
        <v>74</v>
      </c>
      <c r="D271" s="331"/>
      <c r="E271" s="175">
        <v>0</v>
      </c>
      <c r="F271" s="249">
        <v>530</v>
      </c>
      <c r="G271" s="175">
        <v>530</v>
      </c>
      <c r="H271" s="175">
        <v>530</v>
      </c>
      <c r="I271" s="175">
        <v>530</v>
      </c>
    </row>
    <row r="272" spans="1:9" ht="14.45" customHeight="1" x14ac:dyDescent="0.25">
      <c r="A272" s="176">
        <v>32</v>
      </c>
      <c r="B272" s="176">
        <v>32</v>
      </c>
      <c r="C272" s="332" t="s">
        <v>76</v>
      </c>
      <c r="D272" s="320"/>
      <c r="E272" s="177">
        <v>0</v>
      </c>
      <c r="F272" s="250">
        <v>530</v>
      </c>
      <c r="G272" s="177">
        <v>530</v>
      </c>
      <c r="H272" s="177">
        <v>530</v>
      </c>
      <c r="I272" s="177">
        <v>530</v>
      </c>
    </row>
    <row r="273" spans="1:9" x14ac:dyDescent="0.25">
      <c r="A273" s="167" t="s">
        <v>258</v>
      </c>
      <c r="B273" s="167" t="s">
        <v>171</v>
      </c>
      <c r="C273" s="325" t="s">
        <v>201</v>
      </c>
      <c r="D273" s="320"/>
      <c r="E273" s="168">
        <f>SUM(E274+E278+E285)</f>
        <v>3971.47</v>
      </c>
      <c r="F273" s="252">
        <f t="shared" ref="F273" si="132">SUM(F274+F278+F285)</f>
        <v>6250</v>
      </c>
      <c r="G273" s="168">
        <f>SUM(G274+G278+G285+G289)</f>
        <v>8320</v>
      </c>
      <c r="H273" s="252">
        <f t="shared" ref="H273:I273" si="133">SUM(H274+H278+H285+H289)</f>
        <v>8320</v>
      </c>
      <c r="I273" s="252">
        <f t="shared" si="133"/>
        <v>8320</v>
      </c>
    </row>
    <row r="274" spans="1:9" x14ac:dyDescent="0.25">
      <c r="A274" s="169" t="s">
        <v>133</v>
      </c>
      <c r="B274" s="169" t="s">
        <v>133</v>
      </c>
      <c r="C274" s="333" t="s">
        <v>50</v>
      </c>
      <c r="D274" s="320"/>
      <c r="E274" s="170">
        <f>SUM(E275)</f>
        <v>3971.47</v>
      </c>
      <c r="F274" s="253">
        <f t="shared" ref="F274" si="134">SUM(F275)</f>
        <v>4400</v>
      </c>
      <c r="G274" s="170">
        <f>SUM(G275)</f>
        <v>5960</v>
      </c>
      <c r="H274" s="170">
        <f>SUM(H275)</f>
        <v>5960</v>
      </c>
      <c r="I274" s="170">
        <f>SUM(I275)</f>
        <v>5960</v>
      </c>
    </row>
    <row r="275" spans="1:9" x14ac:dyDescent="0.25">
      <c r="A275" s="172" t="s">
        <v>65</v>
      </c>
      <c r="B275" s="172" t="s">
        <v>134</v>
      </c>
      <c r="C275" s="329" t="s">
        <v>135</v>
      </c>
      <c r="D275" s="320"/>
      <c r="E275" s="173">
        <f>SUM(E276)</f>
        <v>3971.47</v>
      </c>
      <c r="F275" s="248">
        <v>4400</v>
      </c>
      <c r="G275" s="173">
        <f>SUM(G276)</f>
        <v>5960</v>
      </c>
      <c r="H275" s="248">
        <f t="shared" ref="H275:I275" si="135">SUM(H276)</f>
        <v>5960</v>
      </c>
      <c r="I275" s="248">
        <f t="shared" si="135"/>
        <v>5960</v>
      </c>
    </row>
    <row r="276" spans="1:9" x14ac:dyDescent="0.25">
      <c r="A276" s="174">
        <v>3</v>
      </c>
      <c r="B276" s="174">
        <v>3</v>
      </c>
      <c r="C276" s="330" t="s">
        <v>74</v>
      </c>
      <c r="D276" s="331"/>
      <c r="E276" s="175">
        <f>SUM(E277)</f>
        <v>3971.47</v>
      </c>
      <c r="F276" s="249">
        <v>4400</v>
      </c>
      <c r="G276" s="175">
        <f>SUM(G277)</f>
        <v>5960</v>
      </c>
      <c r="H276" s="249">
        <f t="shared" ref="H276:I276" si="136">SUM(H277)</f>
        <v>5960</v>
      </c>
      <c r="I276" s="249">
        <f t="shared" si="136"/>
        <v>5960</v>
      </c>
    </row>
    <row r="277" spans="1:9" ht="14.45" customHeight="1" x14ac:dyDescent="0.25">
      <c r="A277" s="176">
        <v>32</v>
      </c>
      <c r="B277" s="176">
        <v>32</v>
      </c>
      <c r="C277" s="332" t="s">
        <v>76</v>
      </c>
      <c r="D277" s="320"/>
      <c r="E277" s="177">
        <v>3971.47</v>
      </c>
      <c r="F277" s="250">
        <v>4400</v>
      </c>
      <c r="G277" s="177">
        <v>5960</v>
      </c>
      <c r="H277" s="177">
        <v>5960</v>
      </c>
      <c r="I277" s="177">
        <v>5960</v>
      </c>
    </row>
    <row r="278" spans="1:9" x14ac:dyDescent="0.25">
      <c r="A278" s="169" t="s">
        <v>143</v>
      </c>
      <c r="B278" s="169" t="s">
        <v>143</v>
      </c>
      <c r="C278" s="333" t="s">
        <v>144</v>
      </c>
      <c r="D278" s="320"/>
      <c r="E278" s="170">
        <v>0</v>
      </c>
      <c r="F278" s="253">
        <f t="shared" ref="F278" si="137">SUM(F279+F282)</f>
        <v>1320</v>
      </c>
      <c r="G278" s="170">
        <f>SUM(G279+G282)</f>
        <v>1030</v>
      </c>
      <c r="H278" s="170">
        <f>SUM(H279+H282)</f>
        <v>1030</v>
      </c>
      <c r="I278" s="170">
        <f>SUM(I279+I282)</f>
        <v>1030</v>
      </c>
    </row>
    <row r="279" spans="1:9" x14ac:dyDescent="0.25">
      <c r="A279" s="172" t="s">
        <v>53</v>
      </c>
      <c r="B279" s="172" t="s">
        <v>145</v>
      </c>
      <c r="C279" s="329" t="s">
        <v>146</v>
      </c>
      <c r="D279" s="320"/>
      <c r="E279" s="173">
        <v>0</v>
      </c>
      <c r="F279" s="248">
        <v>790</v>
      </c>
      <c r="G279" s="173">
        <f>SUM(G280)</f>
        <v>500</v>
      </c>
      <c r="H279" s="248">
        <f t="shared" ref="H279:I279" si="138">SUM(H280)</f>
        <v>500</v>
      </c>
      <c r="I279" s="248">
        <f t="shared" si="138"/>
        <v>500</v>
      </c>
    </row>
    <row r="280" spans="1:9" x14ac:dyDescent="0.25">
      <c r="A280" s="174">
        <v>3</v>
      </c>
      <c r="B280" s="174">
        <v>3</v>
      </c>
      <c r="C280" s="330" t="s">
        <v>74</v>
      </c>
      <c r="D280" s="331"/>
      <c r="E280" s="175">
        <v>0</v>
      </c>
      <c r="F280" s="249">
        <v>790</v>
      </c>
      <c r="G280" s="175">
        <f>SUM(G281)</f>
        <v>500</v>
      </c>
      <c r="H280" s="249">
        <f t="shared" ref="H280:I280" si="139">SUM(H281)</f>
        <v>500</v>
      </c>
      <c r="I280" s="249">
        <f t="shared" si="139"/>
        <v>500</v>
      </c>
    </row>
    <row r="281" spans="1:9" ht="14.45" customHeight="1" x14ac:dyDescent="0.25">
      <c r="A281" s="176">
        <v>32</v>
      </c>
      <c r="B281" s="176">
        <v>32</v>
      </c>
      <c r="C281" s="332" t="s">
        <v>76</v>
      </c>
      <c r="D281" s="320"/>
      <c r="E281" s="177">
        <v>0</v>
      </c>
      <c r="F281" s="250">
        <v>790</v>
      </c>
      <c r="G281" s="177">
        <v>500</v>
      </c>
      <c r="H281" s="177">
        <v>500</v>
      </c>
      <c r="I281" s="177">
        <v>500</v>
      </c>
    </row>
    <row r="282" spans="1:9" x14ac:dyDescent="0.25">
      <c r="A282" s="172" t="s">
        <v>247</v>
      </c>
      <c r="B282" s="172" t="s">
        <v>165</v>
      </c>
      <c r="C282" s="329" t="s">
        <v>166</v>
      </c>
      <c r="D282" s="320"/>
      <c r="E282" s="173">
        <v>0</v>
      </c>
      <c r="F282" s="248">
        <v>530</v>
      </c>
      <c r="G282" s="173">
        <v>530</v>
      </c>
      <c r="H282" s="173">
        <v>530</v>
      </c>
      <c r="I282" s="173">
        <v>530</v>
      </c>
    </row>
    <row r="283" spans="1:9" x14ac:dyDescent="0.25">
      <c r="A283" s="174">
        <v>3</v>
      </c>
      <c r="B283" s="174">
        <v>3</v>
      </c>
      <c r="C283" s="330" t="s">
        <v>74</v>
      </c>
      <c r="D283" s="331"/>
      <c r="E283" s="175">
        <v>0</v>
      </c>
      <c r="F283" s="249">
        <v>530</v>
      </c>
      <c r="G283" s="175">
        <v>530</v>
      </c>
      <c r="H283" s="175">
        <v>530</v>
      </c>
      <c r="I283" s="175">
        <v>530</v>
      </c>
    </row>
    <row r="284" spans="1:9" ht="14.45" customHeight="1" x14ac:dyDescent="0.25">
      <c r="A284" s="176">
        <v>32</v>
      </c>
      <c r="B284" s="176">
        <v>32</v>
      </c>
      <c r="C284" s="332" t="s">
        <v>76</v>
      </c>
      <c r="D284" s="320"/>
      <c r="E284" s="177">
        <v>0</v>
      </c>
      <c r="F284" s="250">
        <v>530</v>
      </c>
      <c r="G284" s="177">
        <v>530</v>
      </c>
      <c r="H284" s="177">
        <v>530</v>
      </c>
      <c r="I284" s="177">
        <v>530</v>
      </c>
    </row>
    <row r="285" spans="1:9" x14ac:dyDescent="0.25">
      <c r="A285" s="169" t="s">
        <v>147</v>
      </c>
      <c r="B285" s="169" t="s">
        <v>147</v>
      </c>
      <c r="C285" s="333" t="s">
        <v>148</v>
      </c>
      <c r="D285" s="320"/>
      <c r="E285" s="170">
        <v>0</v>
      </c>
      <c r="F285" s="253">
        <f t="shared" ref="F285" si="140">SUM(F286)</f>
        <v>530</v>
      </c>
      <c r="G285" s="170">
        <f>SUM(G286)</f>
        <v>530</v>
      </c>
      <c r="H285" s="170">
        <f>SUM(H286)</f>
        <v>530</v>
      </c>
      <c r="I285" s="170">
        <f>SUM(I286)</f>
        <v>530</v>
      </c>
    </row>
    <row r="286" spans="1:9" x14ac:dyDescent="0.25">
      <c r="A286" s="172" t="s">
        <v>39</v>
      </c>
      <c r="B286" s="172" t="s">
        <v>169</v>
      </c>
      <c r="C286" s="329" t="s">
        <v>170</v>
      </c>
      <c r="D286" s="320"/>
      <c r="E286" s="173">
        <v>0</v>
      </c>
      <c r="F286" s="248">
        <v>530</v>
      </c>
      <c r="G286" s="173">
        <v>530</v>
      </c>
      <c r="H286" s="173">
        <v>530</v>
      </c>
      <c r="I286" s="173">
        <v>530</v>
      </c>
    </row>
    <row r="287" spans="1:9" x14ac:dyDescent="0.25">
      <c r="A287" s="174">
        <v>3</v>
      </c>
      <c r="B287" s="174">
        <v>3</v>
      </c>
      <c r="C287" s="330" t="s">
        <v>74</v>
      </c>
      <c r="D287" s="331"/>
      <c r="E287" s="175">
        <v>0</v>
      </c>
      <c r="F287" s="249">
        <v>530</v>
      </c>
      <c r="G287" s="175">
        <v>530</v>
      </c>
      <c r="H287" s="175">
        <v>530</v>
      </c>
      <c r="I287" s="175">
        <v>530</v>
      </c>
    </row>
    <row r="288" spans="1:9" ht="14.45" customHeight="1" x14ac:dyDescent="0.25">
      <c r="A288" s="176">
        <v>32</v>
      </c>
      <c r="B288" s="176">
        <v>32</v>
      </c>
      <c r="C288" s="332" t="s">
        <v>76</v>
      </c>
      <c r="D288" s="320"/>
      <c r="E288" s="177">
        <v>0</v>
      </c>
      <c r="F288" s="250">
        <v>530</v>
      </c>
      <c r="G288" s="177">
        <v>530</v>
      </c>
      <c r="H288" s="177">
        <v>530</v>
      </c>
      <c r="I288" s="177">
        <v>530</v>
      </c>
    </row>
    <row r="289" spans="1:9" s="247" customFormat="1" x14ac:dyDescent="0.25">
      <c r="A289" s="169" t="s">
        <v>191</v>
      </c>
      <c r="B289" s="169" t="s">
        <v>191</v>
      </c>
      <c r="C289" s="333" t="s">
        <v>192</v>
      </c>
      <c r="D289" s="320"/>
      <c r="E289" s="253">
        <f>SUM(E290)</f>
        <v>0</v>
      </c>
      <c r="F289" s="253">
        <f t="shared" ref="F289:F290" si="141">SUM(F290)</f>
        <v>0</v>
      </c>
      <c r="G289" s="253">
        <f>SUM(G290)</f>
        <v>800</v>
      </c>
      <c r="H289" s="253">
        <f>SUM(H290)</f>
        <v>800</v>
      </c>
      <c r="I289" s="253">
        <f>SUM(I290)</f>
        <v>800</v>
      </c>
    </row>
    <row r="290" spans="1:9" s="247" customFormat="1" x14ac:dyDescent="0.25">
      <c r="A290" s="172" t="s">
        <v>193</v>
      </c>
      <c r="B290" s="172" t="s">
        <v>193</v>
      </c>
      <c r="C290" s="329" t="s">
        <v>194</v>
      </c>
      <c r="D290" s="320"/>
      <c r="E290" s="248">
        <f>SUM(E291)</f>
        <v>0</v>
      </c>
      <c r="F290" s="248">
        <f t="shared" si="141"/>
        <v>0</v>
      </c>
      <c r="G290" s="248">
        <f t="shared" ref="G290" si="142">SUM(G291)</f>
        <v>800</v>
      </c>
      <c r="H290" s="248">
        <f t="shared" ref="H290" si="143">SUM(H291)</f>
        <v>800</v>
      </c>
      <c r="I290" s="248">
        <f t="shared" ref="I290" si="144">SUM(I291)</f>
        <v>800</v>
      </c>
    </row>
    <row r="291" spans="1:9" s="247" customFormat="1" x14ac:dyDescent="0.25">
      <c r="A291" s="174">
        <v>3</v>
      </c>
      <c r="B291" s="174">
        <v>3</v>
      </c>
      <c r="C291" s="330" t="s">
        <v>74</v>
      </c>
      <c r="D291" s="331"/>
      <c r="E291" s="249">
        <f>SUM(E292)</f>
        <v>0</v>
      </c>
      <c r="F291" s="249">
        <f t="shared" ref="F291" si="145">SUM(F292)</f>
        <v>0</v>
      </c>
      <c r="G291" s="249">
        <f t="shared" ref="G291" si="146">SUM(G292)</f>
        <v>800</v>
      </c>
      <c r="H291" s="249">
        <f t="shared" ref="H291" si="147">SUM(H292)</f>
        <v>800</v>
      </c>
      <c r="I291" s="249">
        <f t="shared" ref="I291" si="148">SUM(I292)</f>
        <v>800</v>
      </c>
    </row>
    <row r="292" spans="1:9" s="247" customFormat="1" ht="14.45" customHeight="1" x14ac:dyDescent="0.25">
      <c r="A292" s="258">
        <v>32</v>
      </c>
      <c r="B292" s="258">
        <v>32</v>
      </c>
      <c r="C292" s="332" t="s">
        <v>76</v>
      </c>
      <c r="D292" s="320"/>
      <c r="E292" s="250">
        <v>0</v>
      </c>
      <c r="F292" s="250">
        <v>0</v>
      </c>
      <c r="G292" s="250">
        <v>800</v>
      </c>
      <c r="H292" s="250">
        <v>800</v>
      </c>
      <c r="I292" s="250">
        <v>800</v>
      </c>
    </row>
    <row r="293" spans="1:9" x14ac:dyDescent="0.25">
      <c r="A293" s="167" t="s">
        <v>259</v>
      </c>
      <c r="B293" s="167" t="s">
        <v>189</v>
      </c>
      <c r="C293" s="325" t="s">
        <v>202</v>
      </c>
      <c r="D293" s="320"/>
      <c r="E293" s="168">
        <f>SUM(E294)</f>
        <v>12830.85</v>
      </c>
      <c r="F293" s="252">
        <f t="shared" ref="F293:F294" si="149">SUM(F294)</f>
        <v>17890</v>
      </c>
      <c r="G293" s="168">
        <f t="shared" ref="G293:I295" si="150">SUM(G294)</f>
        <v>6500</v>
      </c>
      <c r="H293" s="168">
        <f t="shared" si="150"/>
        <v>6500</v>
      </c>
      <c r="I293" s="168">
        <f t="shared" si="150"/>
        <v>6500</v>
      </c>
    </row>
    <row r="294" spans="1:9" x14ac:dyDescent="0.25">
      <c r="A294" s="169" t="s">
        <v>133</v>
      </c>
      <c r="B294" s="169" t="s">
        <v>133</v>
      </c>
      <c r="C294" s="333" t="s">
        <v>50</v>
      </c>
      <c r="D294" s="320"/>
      <c r="E294" s="170">
        <f>SUM(E295)</f>
        <v>12830.85</v>
      </c>
      <c r="F294" s="253">
        <f t="shared" si="149"/>
        <v>17890</v>
      </c>
      <c r="G294" s="170">
        <f t="shared" si="150"/>
        <v>6500</v>
      </c>
      <c r="H294" s="170">
        <f t="shared" si="150"/>
        <v>6500</v>
      </c>
      <c r="I294" s="170">
        <f t="shared" si="150"/>
        <v>6500</v>
      </c>
    </row>
    <row r="295" spans="1:9" x14ac:dyDescent="0.25">
      <c r="A295" s="172" t="s">
        <v>65</v>
      </c>
      <c r="B295" s="172" t="s">
        <v>134</v>
      </c>
      <c r="C295" s="329" t="s">
        <v>135</v>
      </c>
      <c r="D295" s="320"/>
      <c r="E295" s="173">
        <f>SUM(E296)</f>
        <v>12830.85</v>
      </c>
      <c r="F295" s="248">
        <v>17890</v>
      </c>
      <c r="G295" s="173">
        <f>SUM(G296)</f>
        <v>6500</v>
      </c>
      <c r="H295" s="248">
        <f t="shared" si="150"/>
        <v>6500</v>
      </c>
      <c r="I295" s="248">
        <f t="shared" si="150"/>
        <v>6500</v>
      </c>
    </row>
    <row r="296" spans="1:9" x14ac:dyDescent="0.25">
      <c r="A296" s="174">
        <v>3</v>
      </c>
      <c r="B296" s="174">
        <v>3</v>
      </c>
      <c r="C296" s="330" t="s">
        <v>74</v>
      </c>
      <c r="D296" s="331"/>
      <c r="E296" s="175">
        <f>SUM(E297)</f>
        <v>12830.85</v>
      </c>
      <c r="F296" s="249">
        <v>17890</v>
      </c>
      <c r="G296" s="175">
        <f>SUM(G297)</f>
        <v>6500</v>
      </c>
      <c r="H296" s="249">
        <f t="shared" ref="H296:I296" si="151">SUM(H297)</f>
        <v>6500</v>
      </c>
      <c r="I296" s="249">
        <f t="shared" si="151"/>
        <v>6500</v>
      </c>
    </row>
    <row r="297" spans="1:9" ht="14.45" customHeight="1" x14ac:dyDescent="0.25">
      <c r="A297" s="176">
        <v>32</v>
      </c>
      <c r="B297" s="176">
        <v>32</v>
      </c>
      <c r="C297" s="332" t="s">
        <v>76</v>
      </c>
      <c r="D297" s="320"/>
      <c r="E297" s="177">
        <v>12830.85</v>
      </c>
      <c r="F297" s="250">
        <v>17890</v>
      </c>
      <c r="G297" s="177">
        <v>6500</v>
      </c>
      <c r="H297" s="177">
        <v>6500</v>
      </c>
      <c r="I297" s="177">
        <v>6500</v>
      </c>
    </row>
    <row r="298" spans="1:9" x14ac:dyDescent="0.25">
      <c r="A298" s="167" t="s">
        <v>260</v>
      </c>
      <c r="B298" s="167" t="s">
        <v>173</v>
      </c>
      <c r="C298" s="325" t="s">
        <v>203</v>
      </c>
      <c r="D298" s="320"/>
      <c r="E298" s="168">
        <f>SUM(E299+E303+E310)</f>
        <v>12366.94</v>
      </c>
      <c r="F298" s="252">
        <f t="shared" ref="F298" si="152">SUM(F299+F303+F310)</f>
        <v>15000</v>
      </c>
      <c r="G298" s="168">
        <f>SUM(G299+G303+G310)</f>
        <v>20000</v>
      </c>
      <c r="H298" s="168">
        <f>SUM(H299+H303+H310)</f>
        <v>20000</v>
      </c>
      <c r="I298" s="168">
        <f>SUM(I299+I303+I310)</f>
        <v>20000</v>
      </c>
    </row>
    <row r="299" spans="1:9" x14ac:dyDescent="0.25">
      <c r="A299" s="169" t="s">
        <v>133</v>
      </c>
      <c r="B299" s="169" t="s">
        <v>133</v>
      </c>
      <c r="C299" s="333" t="s">
        <v>50</v>
      </c>
      <c r="D299" s="320"/>
      <c r="E299" s="170">
        <f>SUM(E300)</f>
        <v>845.24</v>
      </c>
      <c r="F299" s="253">
        <f t="shared" ref="F299" si="153">SUM(F300)</f>
        <v>2000</v>
      </c>
      <c r="G299" s="170">
        <f>SUM(G300)</f>
        <v>2000</v>
      </c>
      <c r="H299" s="170">
        <f>SUM(H300)</f>
        <v>2000</v>
      </c>
      <c r="I299" s="170">
        <f>SUM(I300)</f>
        <v>2000</v>
      </c>
    </row>
    <row r="300" spans="1:9" x14ac:dyDescent="0.25">
      <c r="A300" s="172" t="s">
        <v>65</v>
      </c>
      <c r="B300" s="172" t="s">
        <v>134</v>
      </c>
      <c r="C300" s="329" t="s">
        <v>135</v>
      </c>
      <c r="D300" s="320"/>
      <c r="E300" s="173">
        <f>SUM(E301)</f>
        <v>845.24</v>
      </c>
      <c r="F300" s="248">
        <v>2000</v>
      </c>
      <c r="G300" s="173">
        <v>2000</v>
      </c>
      <c r="H300" s="173">
        <v>2000</v>
      </c>
      <c r="I300" s="173">
        <v>2000</v>
      </c>
    </row>
    <row r="301" spans="1:9" x14ac:dyDescent="0.25">
      <c r="A301" s="174">
        <v>3</v>
      </c>
      <c r="B301" s="174">
        <v>3</v>
      </c>
      <c r="C301" s="330" t="s">
        <v>74</v>
      </c>
      <c r="D301" s="331"/>
      <c r="E301" s="175">
        <f>SUM(E302)</f>
        <v>845.24</v>
      </c>
      <c r="F301" s="249">
        <v>2000</v>
      </c>
      <c r="G301" s="175">
        <v>2000</v>
      </c>
      <c r="H301" s="175">
        <v>2000</v>
      </c>
      <c r="I301" s="175">
        <v>2000</v>
      </c>
    </row>
    <row r="302" spans="1:9" ht="14.45" customHeight="1" x14ac:dyDescent="0.25">
      <c r="A302" s="176">
        <v>32</v>
      </c>
      <c r="B302" s="176">
        <v>32</v>
      </c>
      <c r="C302" s="332" t="s">
        <v>76</v>
      </c>
      <c r="D302" s="320"/>
      <c r="E302" s="177">
        <v>845.24</v>
      </c>
      <c r="F302" s="250">
        <v>2000</v>
      </c>
      <c r="G302" s="177">
        <v>2000</v>
      </c>
      <c r="H302" s="177">
        <v>2000</v>
      </c>
      <c r="I302" s="177">
        <v>2000</v>
      </c>
    </row>
    <row r="303" spans="1:9" x14ac:dyDescent="0.25">
      <c r="A303" s="169" t="s">
        <v>143</v>
      </c>
      <c r="B303" s="169" t="s">
        <v>143</v>
      </c>
      <c r="C303" s="333" t="s">
        <v>144</v>
      </c>
      <c r="D303" s="320"/>
      <c r="E303" s="170">
        <f>SUM(E304+E307)</f>
        <v>1021.7</v>
      </c>
      <c r="F303" s="253">
        <f t="shared" ref="F303" si="154">SUM(F304)</f>
        <v>2000</v>
      </c>
      <c r="G303" s="170">
        <f>SUM(G304+G307)</f>
        <v>4500</v>
      </c>
      <c r="H303" s="253">
        <f t="shared" ref="H303:I303" si="155">SUM(H304+H307)</f>
        <v>4500</v>
      </c>
      <c r="I303" s="253">
        <f t="shared" si="155"/>
        <v>4500</v>
      </c>
    </row>
    <row r="304" spans="1:9" x14ac:dyDescent="0.25">
      <c r="A304" s="172" t="s">
        <v>53</v>
      </c>
      <c r="B304" s="172" t="s">
        <v>145</v>
      </c>
      <c r="C304" s="329" t="s">
        <v>146</v>
      </c>
      <c r="D304" s="320"/>
      <c r="E304" s="173">
        <f>SUM(E305)</f>
        <v>1021.7</v>
      </c>
      <c r="F304" s="248">
        <v>2000</v>
      </c>
      <c r="G304" s="173">
        <f>SUM(G305)</f>
        <v>2500</v>
      </c>
      <c r="H304" s="248">
        <f t="shared" ref="H304:I304" si="156">SUM(H305)</f>
        <v>2500</v>
      </c>
      <c r="I304" s="248">
        <f t="shared" si="156"/>
        <v>2500</v>
      </c>
    </row>
    <row r="305" spans="1:9" x14ac:dyDescent="0.25">
      <c r="A305" s="174">
        <v>3</v>
      </c>
      <c r="B305" s="174">
        <v>3</v>
      </c>
      <c r="C305" s="330" t="s">
        <v>74</v>
      </c>
      <c r="D305" s="331"/>
      <c r="E305" s="175">
        <f>SUM(E306)</f>
        <v>1021.7</v>
      </c>
      <c r="F305" s="249">
        <v>2000</v>
      </c>
      <c r="G305" s="175">
        <f>SUM(G306)</f>
        <v>2500</v>
      </c>
      <c r="H305" s="249">
        <f t="shared" ref="H305:I305" si="157">SUM(H306)</f>
        <v>2500</v>
      </c>
      <c r="I305" s="249">
        <f t="shared" si="157"/>
        <v>2500</v>
      </c>
    </row>
    <row r="306" spans="1:9" ht="14.45" customHeight="1" x14ac:dyDescent="0.25">
      <c r="A306" s="176">
        <v>32</v>
      </c>
      <c r="B306" s="176">
        <v>32</v>
      </c>
      <c r="C306" s="332" t="s">
        <v>76</v>
      </c>
      <c r="D306" s="320"/>
      <c r="E306" s="177">
        <v>1021.7</v>
      </c>
      <c r="F306" s="250">
        <v>2000</v>
      </c>
      <c r="G306" s="177">
        <v>2500</v>
      </c>
      <c r="H306" s="177">
        <v>2500</v>
      </c>
      <c r="I306" s="177">
        <v>2500</v>
      </c>
    </row>
    <row r="307" spans="1:9" s="247" customFormat="1" x14ac:dyDescent="0.25">
      <c r="A307" s="172" t="s">
        <v>247</v>
      </c>
      <c r="B307" s="172" t="s">
        <v>165</v>
      </c>
      <c r="C307" s="329" t="s">
        <v>166</v>
      </c>
      <c r="D307" s="320"/>
      <c r="E307" s="248">
        <v>0</v>
      </c>
      <c r="F307" s="248">
        <f>SUM(F308)</f>
        <v>0</v>
      </c>
      <c r="G307" s="248">
        <f>SUM(G308)</f>
        <v>2000</v>
      </c>
      <c r="H307" s="248">
        <f t="shared" ref="H307:I307" si="158">SUM(H308)</f>
        <v>2000</v>
      </c>
      <c r="I307" s="248">
        <f t="shared" si="158"/>
        <v>2000</v>
      </c>
    </row>
    <row r="308" spans="1:9" s="247" customFormat="1" x14ac:dyDescent="0.25">
      <c r="A308" s="174">
        <v>3</v>
      </c>
      <c r="B308" s="174">
        <v>3</v>
      </c>
      <c r="C308" s="330" t="s">
        <v>74</v>
      </c>
      <c r="D308" s="331"/>
      <c r="E308" s="249">
        <v>0</v>
      </c>
      <c r="F308" s="249">
        <f>SUM(F309)</f>
        <v>0</v>
      </c>
      <c r="G308" s="249">
        <f>SUM(G309)</f>
        <v>2000</v>
      </c>
      <c r="H308" s="249">
        <f t="shared" ref="H308:I308" si="159">SUM(H309)</f>
        <v>2000</v>
      </c>
      <c r="I308" s="249">
        <f t="shared" si="159"/>
        <v>2000</v>
      </c>
    </row>
    <row r="309" spans="1:9" s="247" customFormat="1" ht="14.45" customHeight="1" x14ac:dyDescent="0.25">
      <c r="A309" s="258">
        <v>32</v>
      </c>
      <c r="B309" s="258">
        <v>32</v>
      </c>
      <c r="C309" s="332" t="s">
        <v>76</v>
      </c>
      <c r="D309" s="320"/>
      <c r="E309" s="250">
        <v>0</v>
      </c>
      <c r="F309" s="250">
        <v>0</v>
      </c>
      <c r="G309" s="250">
        <v>2000</v>
      </c>
      <c r="H309" s="250">
        <v>2000</v>
      </c>
      <c r="I309" s="250">
        <v>2000</v>
      </c>
    </row>
    <row r="310" spans="1:9" x14ac:dyDescent="0.25">
      <c r="A310" s="169" t="s">
        <v>147</v>
      </c>
      <c r="B310" s="169" t="s">
        <v>147</v>
      </c>
      <c r="C310" s="333" t="s">
        <v>148</v>
      </c>
      <c r="D310" s="320"/>
      <c r="E310" s="170">
        <f>SUM(E311+E314)</f>
        <v>10500</v>
      </c>
      <c r="F310" s="253">
        <f t="shared" ref="F310" si="160">SUM(F311+F314)</f>
        <v>11000</v>
      </c>
      <c r="G310" s="170">
        <f>SUM(G311+G314)</f>
        <v>13500</v>
      </c>
      <c r="H310" s="170">
        <f>SUM(H311+H314)</f>
        <v>13500</v>
      </c>
      <c r="I310" s="170">
        <f>SUM(I311+I314)</f>
        <v>13500</v>
      </c>
    </row>
    <row r="311" spans="1:9" x14ac:dyDescent="0.25">
      <c r="A311" s="172" t="s">
        <v>36</v>
      </c>
      <c r="B311" s="172" t="s">
        <v>167</v>
      </c>
      <c r="C311" s="329" t="s">
        <v>168</v>
      </c>
      <c r="D311" s="320"/>
      <c r="E311" s="173">
        <f>SUM(E312)</f>
        <v>4500</v>
      </c>
      <c r="F311" s="248">
        <v>5000</v>
      </c>
      <c r="G311" s="173">
        <f>SUM(G312)</f>
        <v>6000</v>
      </c>
      <c r="H311" s="248">
        <f t="shared" ref="H311:I311" si="161">SUM(H312)</f>
        <v>6000</v>
      </c>
      <c r="I311" s="248">
        <f t="shared" si="161"/>
        <v>6000</v>
      </c>
    </row>
    <row r="312" spans="1:9" x14ac:dyDescent="0.25">
      <c r="A312" s="174">
        <v>3</v>
      </c>
      <c r="B312" s="174">
        <v>3</v>
      </c>
      <c r="C312" s="330" t="s">
        <v>74</v>
      </c>
      <c r="D312" s="331"/>
      <c r="E312" s="175">
        <f>SUM(E313)</f>
        <v>4500</v>
      </c>
      <c r="F312" s="249">
        <v>5000</v>
      </c>
      <c r="G312" s="175">
        <f>SUM(G313)</f>
        <v>6000</v>
      </c>
      <c r="H312" s="249">
        <f t="shared" ref="H312:I312" si="162">SUM(H313)</f>
        <v>6000</v>
      </c>
      <c r="I312" s="249">
        <f t="shared" si="162"/>
        <v>6000</v>
      </c>
    </row>
    <row r="313" spans="1:9" ht="14.45" customHeight="1" x14ac:dyDescent="0.25">
      <c r="A313" s="176">
        <v>32</v>
      </c>
      <c r="B313" s="176">
        <v>32</v>
      </c>
      <c r="C313" s="332" t="s">
        <v>76</v>
      </c>
      <c r="D313" s="320"/>
      <c r="E313" s="177">
        <v>4500</v>
      </c>
      <c r="F313" s="250">
        <v>5000</v>
      </c>
      <c r="G313" s="177">
        <v>6000</v>
      </c>
      <c r="H313" s="177">
        <v>6000</v>
      </c>
      <c r="I313" s="177">
        <v>6000</v>
      </c>
    </row>
    <row r="314" spans="1:9" x14ac:dyDescent="0.25">
      <c r="A314" s="172" t="s">
        <v>39</v>
      </c>
      <c r="B314" s="172" t="s">
        <v>169</v>
      </c>
      <c r="C314" s="329" t="s">
        <v>170</v>
      </c>
      <c r="D314" s="320"/>
      <c r="E314" s="173">
        <f>SUM(E315)</f>
        <v>6000</v>
      </c>
      <c r="F314" s="248">
        <f t="shared" ref="F314:I314" si="163">SUM(F315)</f>
        <v>6000</v>
      </c>
      <c r="G314" s="248">
        <f t="shared" si="163"/>
        <v>7500</v>
      </c>
      <c r="H314" s="248">
        <f t="shared" si="163"/>
        <v>7500</v>
      </c>
      <c r="I314" s="248">
        <f t="shared" si="163"/>
        <v>7500</v>
      </c>
    </row>
    <row r="315" spans="1:9" x14ac:dyDescent="0.25">
      <c r="A315" s="174">
        <v>3</v>
      </c>
      <c r="B315" s="174">
        <v>3</v>
      </c>
      <c r="C315" s="330" t="s">
        <v>74</v>
      </c>
      <c r="D315" s="331"/>
      <c r="E315" s="175">
        <f>SUM(E316)</f>
        <v>6000</v>
      </c>
      <c r="F315" s="249">
        <f t="shared" ref="F315:I315" si="164">SUM(F316)</f>
        <v>6000</v>
      </c>
      <c r="G315" s="249">
        <f t="shared" si="164"/>
        <v>7500</v>
      </c>
      <c r="H315" s="249">
        <f t="shared" si="164"/>
        <v>7500</v>
      </c>
      <c r="I315" s="249">
        <f t="shared" si="164"/>
        <v>7500</v>
      </c>
    </row>
    <row r="316" spans="1:9" ht="14.45" customHeight="1" x14ac:dyDescent="0.25">
      <c r="A316" s="176">
        <v>32</v>
      </c>
      <c r="B316" s="176">
        <v>32</v>
      </c>
      <c r="C316" s="332" t="s">
        <v>76</v>
      </c>
      <c r="D316" s="320"/>
      <c r="E316" s="177">
        <v>6000</v>
      </c>
      <c r="F316" s="250">
        <v>6000</v>
      </c>
      <c r="G316" s="177">
        <v>7500</v>
      </c>
      <c r="H316" s="177">
        <v>7500</v>
      </c>
      <c r="I316" s="177">
        <v>7500</v>
      </c>
    </row>
    <row r="317" spans="1:9" x14ac:dyDescent="0.25">
      <c r="A317" s="167" t="s">
        <v>261</v>
      </c>
      <c r="B317" s="167" t="s">
        <v>175</v>
      </c>
      <c r="C317" s="325" t="s">
        <v>204</v>
      </c>
      <c r="D317" s="320"/>
      <c r="E317" s="168">
        <f>SUM(E318+E322)</f>
        <v>2273.12</v>
      </c>
      <c r="F317" s="252">
        <f t="shared" ref="F317:I317" si="165">SUM(F318+F322)</f>
        <v>0</v>
      </c>
      <c r="G317" s="252">
        <f t="shared" si="165"/>
        <v>3000</v>
      </c>
      <c r="H317" s="252">
        <f t="shared" si="165"/>
        <v>3000</v>
      </c>
      <c r="I317" s="252">
        <f t="shared" si="165"/>
        <v>3000</v>
      </c>
    </row>
    <row r="318" spans="1:9" x14ac:dyDescent="0.25">
      <c r="A318" s="169" t="s">
        <v>133</v>
      </c>
      <c r="B318" s="169" t="s">
        <v>133</v>
      </c>
      <c r="C318" s="333" t="s">
        <v>50</v>
      </c>
      <c r="D318" s="320"/>
      <c r="E318" s="170">
        <f>SUM(E319)</f>
        <v>473.12</v>
      </c>
      <c r="F318" s="253">
        <v>0</v>
      </c>
      <c r="G318" s="170">
        <v>0</v>
      </c>
      <c r="H318" s="170">
        <v>0</v>
      </c>
      <c r="I318" s="170">
        <v>0</v>
      </c>
    </row>
    <row r="319" spans="1:9" x14ac:dyDescent="0.25">
      <c r="A319" s="172" t="s">
        <v>65</v>
      </c>
      <c r="B319" s="172" t="s">
        <v>134</v>
      </c>
      <c r="C319" s="329" t="s">
        <v>135</v>
      </c>
      <c r="D319" s="320"/>
      <c r="E319" s="173">
        <f>SUM(E320)</f>
        <v>473.12</v>
      </c>
      <c r="F319" s="248">
        <v>0</v>
      </c>
      <c r="G319" s="173">
        <v>0</v>
      </c>
      <c r="H319" s="173">
        <v>0</v>
      </c>
      <c r="I319" s="173">
        <v>0</v>
      </c>
    </row>
    <row r="320" spans="1:9" x14ac:dyDescent="0.25">
      <c r="A320" s="174">
        <v>3</v>
      </c>
      <c r="B320" s="174">
        <v>3</v>
      </c>
      <c r="C320" s="330" t="s">
        <v>74</v>
      </c>
      <c r="D320" s="331"/>
      <c r="E320" s="175">
        <f>SUM(E321)</f>
        <v>473.12</v>
      </c>
      <c r="F320" s="249">
        <v>0</v>
      </c>
      <c r="G320" s="175">
        <v>0</v>
      </c>
      <c r="H320" s="175">
        <v>0</v>
      </c>
      <c r="I320" s="175">
        <v>0</v>
      </c>
    </row>
    <row r="321" spans="1:9" ht="14.45" customHeight="1" x14ac:dyDescent="0.25">
      <c r="A321" s="176">
        <v>32</v>
      </c>
      <c r="B321" s="176">
        <v>32</v>
      </c>
      <c r="C321" s="332" t="s">
        <v>76</v>
      </c>
      <c r="D321" s="320"/>
      <c r="E321" s="177">
        <v>473.12</v>
      </c>
      <c r="F321" s="250">
        <v>0</v>
      </c>
      <c r="G321" s="177">
        <v>0</v>
      </c>
      <c r="H321" s="177">
        <v>0</v>
      </c>
      <c r="I321" s="177">
        <v>0</v>
      </c>
    </row>
    <row r="322" spans="1:9" x14ac:dyDescent="0.25">
      <c r="A322" s="169" t="s">
        <v>147</v>
      </c>
      <c r="B322" s="169" t="s">
        <v>147</v>
      </c>
      <c r="C322" s="333" t="s">
        <v>148</v>
      </c>
      <c r="D322" s="320"/>
      <c r="E322" s="170">
        <f>SUM(E323)</f>
        <v>1800</v>
      </c>
      <c r="F322" s="253">
        <f t="shared" ref="F322:I322" si="166">SUM(F323)</f>
        <v>0</v>
      </c>
      <c r="G322" s="253">
        <f t="shared" si="166"/>
        <v>3000</v>
      </c>
      <c r="H322" s="253">
        <f t="shared" si="166"/>
        <v>3000</v>
      </c>
      <c r="I322" s="253">
        <f t="shared" si="166"/>
        <v>3000</v>
      </c>
    </row>
    <row r="323" spans="1:9" x14ac:dyDescent="0.25">
      <c r="A323" s="172" t="s">
        <v>36</v>
      </c>
      <c r="B323" s="172" t="s">
        <v>167</v>
      </c>
      <c r="C323" s="329" t="s">
        <v>168</v>
      </c>
      <c r="D323" s="320"/>
      <c r="E323" s="173">
        <f>SUM(E324)</f>
        <v>1800</v>
      </c>
      <c r="F323" s="248">
        <f t="shared" ref="F323:I323" si="167">SUM(F324)</f>
        <v>0</v>
      </c>
      <c r="G323" s="248">
        <f t="shared" si="167"/>
        <v>3000</v>
      </c>
      <c r="H323" s="248">
        <f t="shared" si="167"/>
        <v>3000</v>
      </c>
      <c r="I323" s="248">
        <f t="shared" si="167"/>
        <v>3000</v>
      </c>
    </row>
    <row r="324" spans="1:9" x14ac:dyDescent="0.25">
      <c r="A324" s="174">
        <v>3</v>
      </c>
      <c r="B324" s="174">
        <v>3</v>
      </c>
      <c r="C324" s="330" t="s">
        <v>74</v>
      </c>
      <c r="D324" s="331"/>
      <c r="E324" s="175">
        <f>SUM(E325)</f>
        <v>1800</v>
      </c>
      <c r="F324" s="249">
        <f t="shared" ref="F324:I324" si="168">SUM(F325)</f>
        <v>0</v>
      </c>
      <c r="G324" s="249">
        <f t="shared" si="168"/>
        <v>3000</v>
      </c>
      <c r="H324" s="249">
        <f t="shared" si="168"/>
        <v>3000</v>
      </c>
      <c r="I324" s="249">
        <f t="shared" si="168"/>
        <v>3000</v>
      </c>
    </row>
    <row r="325" spans="1:9" ht="14.45" customHeight="1" x14ac:dyDescent="0.25">
      <c r="A325" s="176">
        <v>32</v>
      </c>
      <c r="B325" s="176">
        <v>32</v>
      </c>
      <c r="C325" s="332" t="s">
        <v>76</v>
      </c>
      <c r="D325" s="320"/>
      <c r="E325" s="177">
        <v>1800</v>
      </c>
      <c r="F325" s="250">
        <v>0</v>
      </c>
      <c r="G325" s="177">
        <v>3000</v>
      </c>
      <c r="H325" s="177">
        <v>3000</v>
      </c>
      <c r="I325" s="177">
        <v>3000</v>
      </c>
    </row>
    <row r="326" spans="1:9" x14ac:dyDescent="0.25">
      <c r="A326" s="165"/>
      <c r="B326" s="165" t="s">
        <v>205</v>
      </c>
      <c r="C326" s="324" t="s">
        <v>206</v>
      </c>
      <c r="D326" s="320"/>
      <c r="E326" s="166">
        <f>SUM(E327+E339)</f>
        <v>25745.81</v>
      </c>
      <c r="F326" s="251">
        <f t="shared" ref="F326" si="169">SUM(F327+F339)</f>
        <v>49320</v>
      </c>
      <c r="G326" s="166">
        <f>SUM(G327+G339)</f>
        <v>54250</v>
      </c>
      <c r="H326" s="166">
        <f>SUM(H327+H339)</f>
        <v>51250</v>
      </c>
      <c r="I326" s="166">
        <f>SUM(I327+I339)</f>
        <v>51250</v>
      </c>
    </row>
    <row r="327" spans="1:9" x14ac:dyDescent="0.25">
      <c r="A327" s="167" t="s">
        <v>262</v>
      </c>
      <c r="B327" s="167" t="s">
        <v>161</v>
      </c>
      <c r="C327" s="325" t="s">
        <v>207</v>
      </c>
      <c r="D327" s="320"/>
      <c r="E327" s="168">
        <f>SUM(E328+E332)</f>
        <v>24615.81</v>
      </c>
      <c r="F327" s="252">
        <f t="shared" ref="F327" si="170">SUM(F328+F332)</f>
        <v>47320</v>
      </c>
      <c r="G327" s="168">
        <f>SUM(G328+G332)</f>
        <v>51250</v>
      </c>
      <c r="H327" s="168">
        <f>SUM(H328+H332)</f>
        <v>51250</v>
      </c>
      <c r="I327" s="168">
        <f>SUM(I328+I332)</f>
        <v>51250</v>
      </c>
    </row>
    <row r="328" spans="1:9" x14ac:dyDescent="0.25">
      <c r="A328" s="169" t="s">
        <v>143</v>
      </c>
      <c r="B328" s="169" t="s">
        <v>143</v>
      </c>
      <c r="C328" s="333" t="s">
        <v>144</v>
      </c>
      <c r="D328" s="320"/>
      <c r="E328" s="170">
        <f>SUM(E329)</f>
        <v>15037.99</v>
      </c>
      <c r="F328" s="253">
        <f t="shared" ref="F328:I328" si="171">SUM(F329)</f>
        <v>28420</v>
      </c>
      <c r="G328" s="253">
        <f t="shared" si="171"/>
        <v>28250</v>
      </c>
      <c r="H328" s="253">
        <f t="shared" si="171"/>
        <v>28250</v>
      </c>
      <c r="I328" s="253">
        <f t="shared" si="171"/>
        <v>28250</v>
      </c>
    </row>
    <row r="329" spans="1:9" x14ac:dyDescent="0.25">
      <c r="A329" s="172" t="s">
        <v>53</v>
      </c>
      <c r="B329" s="172" t="s">
        <v>145</v>
      </c>
      <c r="C329" s="329" t="s">
        <v>146</v>
      </c>
      <c r="D329" s="320"/>
      <c r="E329" s="173">
        <f>SUM(E330)</f>
        <v>15037.99</v>
      </c>
      <c r="F329" s="248">
        <f t="shared" ref="F329" si="172">SUM(F330)</f>
        <v>28420</v>
      </c>
      <c r="G329" s="248">
        <f t="shared" ref="G329:I329" si="173">SUM(G330)</f>
        <v>28250</v>
      </c>
      <c r="H329" s="248">
        <f t="shared" si="173"/>
        <v>28250</v>
      </c>
      <c r="I329" s="248">
        <f t="shared" si="173"/>
        <v>28250</v>
      </c>
    </row>
    <row r="330" spans="1:9" x14ac:dyDescent="0.25">
      <c r="A330" s="174">
        <v>3</v>
      </c>
      <c r="B330" s="174">
        <v>3</v>
      </c>
      <c r="C330" s="330" t="s">
        <v>74</v>
      </c>
      <c r="D330" s="331"/>
      <c r="E330" s="175">
        <f>SUM(E331)</f>
        <v>15037.99</v>
      </c>
      <c r="F330" s="249">
        <f t="shared" ref="F330:I330" si="174">SUM(F331)</f>
        <v>28420</v>
      </c>
      <c r="G330" s="249">
        <f t="shared" si="174"/>
        <v>28250</v>
      </c>
      <c r="H330" s="249">
        <f t="shared" si="174"/>
        <v>28250</v>
      </c>
      <c r="I330" s="249">
        <f t="shared" si="174"/>
        <v>28250</v>
      </c>
    </row>
    <row r="331" spans="1:9" ht="14.45" customHeight="1" x14ac:dyDescent="0.25">
      <c r="A331" s="176">
        <v>32</v>
      </c>
      <c r="B331" s="176">
        <v>32</v>
      </c>
      <c r="C331" s="332" t="s">
        <v>76</v>
      </c>
      <c r="D331" s="320"/>
      <c r="E331" s="177">
        <v>15037.99</v>
      </c>
      <c r="F331" s="250">
        <v>28420</v>
      </c>
      <c r="G331" s="177">
        <v>28250</v>
      </c>
      <c r="H331" s="177">
        <v>28250</v>
      </c>
      <c r="I331" s="177">
        <v>28250</v>
      </c>
    </row>
    <row r="332" spans="1:9" x14ac:dyDescent="0.25">
      <c r="A332" s="169" t="s">
        <v>147</v>
      </c>
      <c r="B332" s="169" t="s">
        <v>147</v>
      </c>
      <c r="C332" s="333" t="s">
        <v>148</v>
      </c>
      <c r="D332" s="320"/>
      <c r="E332" s="170">
        <f>SUM(E333+E336)</f>
        <v>9577.8200000000015</v>
      </c>
      <c r="F332" s="253">
        <f t="shared" ref="F332" si="175">SUM(F333+F336)</f>
        <v>18900</v>
      </c>
      <c r="G332" s="170">
        <f>SUM(G333+G336)</f>
        <v>23000</v>
      </c>
      <c r="H332" s="170">
        <f>SUM(H333+H336)</f>
        <v>23000</v>
      </c>
      <c r="I332" s="170">
        <f>SUM(I333+I336)</f>
        <v>23000</v>
      </c>
    </row>
    <row r="333" spans="1:9" x14ac:dyDescent="0.25">
      <c r="A333" s="172" t="s">
        <v>39</v>
      </c>
      <c r="B333" s="172" t="s">
        <v>169</v>
      </c>
      <c r="C333" s="329" t="s">
        <v>170</v>
      </c>
      <c r="D333" s="320"/>
      <c r="E333" s="173">
        <f>SUM(E334)</f>
        <v>890.12</v>
      </c>
      <c r="F333" s="248">
        <f t="shared" ref="F333:I333" si="176">SUM(F334)</f>
        <v>1900</v>
      </c>
      <c r="G333" s="248">
        <f t="shared" si="176"/>
        <v>5000</v>
      </c>
      <c r="H333" s="248">
        <f t="shared" si="176"/>
        <v>5000</v>
      </c>
      <c r="I333" s="248">
        <f t="shared" si="176"/>
        <v>5000</v>
      </c>
    </row>
    <row r="334" spans="1:9" x14ac:dyDescent="0.25">
      <c r="A334" s="174">
        <v>3</v>
      </c>
      <c r="B334" s="174">
        <v>3</v>
      </c>
      <c r="C334" s="330" t="s">
        <v>74</v>
      </c>
      <c r="D334" s="331"/>
      <c r="E334" s="175">
        <f>SUM(E335)</f>
        <v>890.12</v>
      </c>
      <c r="F334" s="249">
        <f t="shared" ref="F334:I334" si="177">SUM(F335)</f>
        <v>1900</v>
      </c>
      <c r="G334" s="249">
        <f t="shared" si="177"/>
        <v>5000</v>
      </c>
      <c r="H334" s="249">
        <f t="shared" si="177"/>
        <v>5000</v>
      </c>
      <c r="I334" s="249">
        <f t="shared" si="177"/>
        <v>5000</v>
      </c>
    </row>
    <row r="335" spans="1:9" ht="14.45" customHeight="1" x14ac:dyDescent="0.25">
      <c r="A335" s="176">
        <v>32</v>
      </c>
      <c r="B335" s="176">
        <v>32</v>
      </c>
      <c r="C335" s="332" t="s">
        <v>76</v>
      </c>
      <c r="D335" s="320"/>
      <c r="E335" s="177">
        <v>890.12</v>
      </c>
      <c r="F335" s="250">
        <v>1900</v>
      </c>
      <c r="G335" s="177">
        <v>5000</v>
      </c>
      <c r="H335" s="177">
        <v>5000</v>
      </c>
      <c r="I335" s="177">
        <v>5000</v>
      </c>
    </row>
    <row r="336" spans="1:9" x14ac:dyDescent="0.25">
      <c r="A336" s="172" t="s">
        <v>33</v>
      </c>
      <c r="B336" s="172" t="s">
        <v>208</v>
      </c>
      <c r="C336" s="329" t="s">
        <v>209</v>
      </c>
      <c r="D336" s="320"/>
      <c r="E336" s="173">
        <f>SUM(E337)</f>
        <v>8687.7000000000007</v>
      </c>
      <c r="F336" s="248">
        <f t="shared" ref="F336:I336" si="178">SUM(F337)</f>
        <v>17000</v>
      </c>
      <c r="G336" s="248">
        <f t="shared" si="178"/>
        <v>18000</v>
      </c>
      <c r="H336" s="248">
        <f t="shared" si="178"/>
        <v>18000</v>
      </c>
      <c r="I336" s="248">
        <f t="shared" si="178"/>
        <v>18000</v>
      </c>
    </row>
    <row r="337" spans="1:9" x14ac:dyDescent="0.25">
      <c r="A337" s="174">
        <v>3</v>
      </c>
      <c r="B337" s="174">
        <v>3</v>
      </c>
      <c r="C337" s="330" t="s">
        <v>74</v>
      </c>
      <c r="D337" s="331"/>
      <c r="E337" s="175">
        <f>SUM(E338)</f>
        <v>8687.7000000000007</v>
      </c>
      <c r="F337" s="249">
        <f t="shared" ref="F337:I337" si="179">SUM(F338)</f>
        <v>17000</v>
      </c>
      <c r="G337" s="249">
        <f t="shared" si="179"/>
        <v>18000</v>
      </c>
      <c r="H337" s="249">
        <f t="shared" si="179"/>
        <v>18000</v>
      </c>
      <c r="I337" s="249">
        <f t="shared" si="179"/>
        <v>18000</v>
      </c>
    </row>
    <row r="338" spans="1:9" ht="14.45" customHeight="1" x14ac:dyDescent="0.25">
      <c r="A338" s="176">
        <v>32</v>
      </c>
      <c r="B338" s="176">
        <v>32</v>
      </c>
      <c r="C338" s="332" t="s">
        <v>76</v>
      </c>
      <c r="D338" s="320"/>
      <c r="E338" s="177">
        <v>8687.7000000000007</v>
      </c>
      <c r="F338" s="250">
        <v>17000</v>
      </c>
      <c r="G338" s="177">
        <v>18000</v>
      </c>
      <c r="H338" s="177">
        <v>18000</v>
      </c>
      <c r="I338" s="177">
        <v>18000</v>
      </c>
    </row>
    <row r="339" spans="1:9" ht="24" x14ac:dyDescent="0.25">
      <c r="A339" s="167" t="s">
        <v>263</v>
      </c>
      <c r="B339" s="167" t="s">
        <v>210</v>
      </c>
      <c r="C339" s="325" t="s">
        <v>211</v>
      </c>
      <c r="D339" s="320"/>
      <c r="E339" s="168">
        <f>SUM(E340)</f>
        <v>1130</v>
      </c>
      <c r="F339" s="252">
        <f t="shared" ref="F339:I339" si="180">SUM(F340)</f>
        <v>2000</v>
      </c>
      <c r="G339" s="252">
        <f t="shared" si="180"/>
        <v>3000</v>
      </c>
      <c r="H339" s="252">
        <f t="shared" si="180"/>
        <v>0</v>
      </c>
      <c r="I339" s="252">
        <f t="shared" si="180"/>
        <v>0</v>
      </c>
    </row>
    <row r="340" spans="1:9" x14ac:dyDescent="0.25">
      <c r="A340" s="169" t="s">
        <v>143</v>
      </c>
      <c r="B340" s="169" t="s">
        <v>143</v>
      </c>
      <c r="C340" s="333" t="s">
        <v>144</v>
      </c>
      <c r="D340" s="320"/>
      <c r="E340" s="170">
        <f>SUM(E341)</f>
        <v>1130</v>
      </c>
      <c r="F340" s="253">
        <f t="shared" ref="F340:F341" si="181">SUM(F341)</f>
        <v>2000</v>
      </c>
      <c r="G340" s="170">
        <f t="shared" ref="G340:I341" si="182">SUM(G341)</f>
        <v>3000</v>
      </c>
      <c r="H340" s="170">
        <f t="shared" si="182"/>
        <v>0</v>
      </c>
      <c r="I340" s="170">
        <f t="shared" si="182"/>
        <v>0</v>
      </c>
    </row>
    <row r="341" spans="1:9" x14ac:dyDescent="0.25">
      <c r="A341" s="172" t="s">
        <v>53</v>
      </c>
      <c r="B341" s="172" t="s">
        <v>145</v>
      </c>
      <c r="C341" s="329" t="s">
        <v>146</v>
      </c>
      <c r="D341" s="320"/>
      <c r="E341" s="173">
        <f>SUM(E342)</f>
        <v>1130</v>
      </c>
      <c r="F341" s="248">
        <f t="shared" si="181"/>
        <v>2000</v>
      </c>
      <c r="G341" s="248">
        <f t="shared" si="182"/>
        <v>3000</v>
      </c>
      <c r="H341" s="173">
        <v>0</v>
      </c>
      <c r="I341" s="173">
        <v>0</v>
      </c>
    </row>
    <row r="342" spans="1:9" ht="14.45" customHeight="1" x14ac:dyDescent="0.25">
      <c r="A342" s="174">
        <v>4</v>
      </c>
      <c r="B342" s="174">
        <v>4</v>
      </c>
      <c r="C342" s="330" t="s">
        <v>85</v>
      </c>
      <c r="D342" s="331"/>
      <c r="E342" s="175">
        <f>SUM(E343)</f>
        <v>1130</v>
      </c>
      <c r="F342" s="249">
        <f t="shared" ref="F342:G342" si="183">SUM(F343)</f>
        <v>2000</v>
      </c>
      <c r="G342" s="249">
        <f t="shared" si="183"/>
        <v>3000</v>
      </c>
      <c r="H342" s="175">
        <v>0</v>
      </c>
      <c r="I342" s="175">
        <v>0</v>
      </c>
    </row>
    <row r="343" spans="1:9" ht="14.45" customHeight="1" x14ac:dyDescent="0.25">
      <c r="A343" s="176">
        <v>42</v>
      </c>
      <c r="B343" s="176">
        <v>42</v>
      </c>
      <c r="C343" s="332" t="s">
        <v>156</v>
      </c>
      <c r="D343" s="320"/>
      <c r="E343" s="177">
        <v>1130</v>
      </c>
      <c r="F343" s="250">
        <v>2000</v>
      </c>
      <c r="G343" s="177">
        <v>3000</v>
      </c>
      <c r="H343" s="177">
        <v>0</v>
      </c>
      <c r="I343" s="177">
        <v>0</v>
      </c>
    </row>
    <row r="344" spans="1:9" x14ac:dyDescent="0.25">
      <c r="A344" s="165"/>
      <c r="B344" s="165" t="s">
        <v>212</v>
      </c>
      <c r="C344" s="324" t="s">
        <v>213</v>
      </c>
      <c r="D344" s="320"/>
      <c r="E344" s="166">
        <f>SUM(E345+E369+E378)</f>
        <v>52546.159999999996</v>
      </c>
      <c r="F344" s="251">
        <f t="shared" ref="F344" si="184">SUM(F345+F369+F378)</f>
        <v>86500</v>
      </c>
      <c r="G344" s="166">
        <f>SUM(G345+G369+G378)</f>
        <v>88000</v>
      </c>
      <c r="H344" s="166">
        <f>SUM(H345+H369+H378)</f>
        <v>88000</v>
      </c>
      <c r="I344" s="166">
        <f>SUM(I345+I369+I378)</f>
        <v>88000</v>
      </c>
    </row>
    <row r="345" spans="1:9" x14ac:dyDescent="0.25">
      <c r="A345" s="167" t="s">
        <v>264</v>
      </c>
      <c r="B345" s="167" t="s">
        <v>161</v>
      </c>
      <c r="C345" s="325" t="s">
        <v>214</v>
      </c>
      <c r="D345" s="320"/>
      <c r="E345" s="168">
        <f>SUM(E346+E350+E354+E362)</f>
        <v>41770.759999999995</v>
      </c>
      <c r="F345" s="252">
        <f t="shared" ref="F345" si="185">SUM(F346+F350+F354+F362)</f>
        <v>79000</v>
      </c>
      <c r="G345" s="168">
        <f>SUM(G346+G350+G354+G362)</f>
        <v>82000</v>
      </c>
      <c r="H345" s="168">
        <f>SUM(H346+H350+H354+H362)</f>
        <v>82000</v>
      </c>
      <c r="I345" s="168">
        <f>SUM(I346+I350+I354+I362)</f>
        <v>82000</v>
      </c>
    </row>
    <row r="346" spans="1:9" x14ac:dyDescent="0.25">
      <c r="A346" s="169" t="s">
        <v>133</v>
      </c>
      <c r="B346" s="169" t="s">
        <v>133</v>
      </c>
      <c r="C346" s="333" t="s">
        <v>50</v>
      </c>
      <c r="D346" s="320"/>
      <c r="E346" s="170">
        <f>SUM(E347)</f>
        <v>6100</v>
      </c>
      <c r="F346" s="253">
        <f t="shared" ref="F346:F347" si="186">SUM(F347)</f>
        <v>9000</v>
      </c>
      <c r="G346" s="170">
        <f>SUM(G347)</f>
        <v>11000</v>
      </c>
      <c r="H346" s="170">
        <f>SUM(H347)</f>
        <v>11000</v>
      </c>
      <c r="I346" s="170">
        <f>SUM(I347)</f>
        <v>11000</v>
      </c>
    </row>
    <row r="347" spans="1:9" x14ac:dyDescent="0.25">
      <c r="A347" s="172" t="s">
        <v>65</v>
      </c>
      <c r="B347" s="172" t="s">
        <v>134</v>
      </c>
      <c r="C347" s="329" t="s">
        <v>135</v>
      </c>
      <c r="D347" s="320"/>
      <c r="E347" s="173">
        <f>SUM(E348)</f>
        <v>6100</v>
      </c>
      <c r="F347" s="248">
        <f t="shared" si="186"/>
        <v>9000</v>
      </c>
      <c r="G347" s="248">
        <f t="shared" ref="G347:I347" si="187">SUM(G348)</f>
        <v>11000</v>
      </c>
      <c r="H347" s="248">
        <f t="shared" si="187"/>
        <v>11000</v>
      </c>
      <c r="I347" s="248">
        <f t="shared" si="187"/>
        <v>11000</v>
      </c>
    </row>
    <row r="348" spans="1:9" x14ac:dyDescent="0.25">
      <c r="A348" s="174">
        <v>3</v>
      </c>
      <c r="B348" s="174">
        <v>3</v>
      </c>
      <c r="C348" s="330" t="s">
        <v>74</v>
      </c>
      <c r="D348" s="331"/>
      <c r="E348" s="175">
        <f>SUM(E349)</f>
        <v>6100</v>
      </c>
      <c r="F348" s="249">
        <f t="shared" ref="F348:I348" si="188">SUM(F349)</f>
        <v>9000</v>
      </c>
      <c r="G348" s="249">
        <f t="shared" si="188"/>
        <v>11000</v>
      </c>
      <c r="H348" s="249">
        <f t="shared" si="188"/>
        <v>11000</v>
      </c>
      <c r="I348" s="249">
        <f t="shared" si="188"/>
        <v>11000</v>
      </c>
    </row>
    <row r="349" spans="1:9" ht="14.45" customHeight="1" x14ac:dyDescent="0.25">
      <c r="A349" s="176">
        <v>32</v>
      </c>
      <c r="B349" s="176">
        <v>32</v>
      </c>
      <c r="C349" s="332" t="s">
        <v>76</v>
      </c>
      <c r="D349" s="320"/>
      <c r="E349" s="177">
        <v>6100</v>
      </c>
      <c r="F349" s="250">
        <v>9000</v>
      </c>
      <c r="G349" s="177">
        <v>11000</v>
      </c>
      <c r="H349" s="177">
        <v>11000</v>
      </c>
      <c r="I349" s="177">
        <v>11000</v>
      </c>
    </row>
    <row r="350" spans="1:9" x14ac:dyDescent="0.25">
      <c r="A350" s="169" t="s">
        <v>136</v>
      </c>
      <c r="B350" s="169" t="s">
        <v>136</v>
      </c>
      <c r="C350" s="333" t="s">
        <v>103</v>
      </c>
      <c r="D350" s="320"/>
      <c r="E350" s="170">
        <f>SUM(E351)</f>
        <v>5200</v>
      </c>
      <c r="F350" s="253">
        <f t="shared" ref="F350" si="189">SUM(F351)</f>
        <v>2000</v>
      </c>
      <c r="G350" s="170">
        <f>SUM(G351)</f>
        <v>2000</v>
      </c>
      <c r="H350" s="170">
        <f>SUM(H351)</f>
        <v>2000</v>
      </c>
      <c r="I350" s="170">
        <f>SUM(I351)</f>
        <v>2000</v>
      </c>
    </row>
    <row r="351" spans="1:9" x14ac:dyDescent="0.25">
      <c r="A351" s="172" t="s">
        <v>137</v>
      </c>
      <c r="B351" s="172" t="s">
        <v>137</v>
      </c>
      <c r="C351" s="329" t="s">
        <v>138</v>
      </c>
      <c r="D351" s="320"/>
      <c r="E351" s="173">
        <f>SUM(E352)</f>
        <v>5200</v>
      </c>
      <c r="F351" s="248">
        <v>2000</v>
      </c>
      <c r="G351" s="173">
        <v>2000</v>
      </c>
      <c r="H351" s="173">
        <v>2000</v>
      </c>
      <c r="I351" s="173">
        <v>2000</v>
      </c>
    </row>
    <row r="352" spans="1:9" x14ac:dyDescent="0.25">
      <c r="A352" s="174">
        <v>3</v>
      </c>
      <c r="B352" s="174">
        <v>3</v>
      </c>
      <c r="C352" s="330" t="s">
        <v>74</v>
      </c>
      <c r="D352" s="331"/>
      <c r="E352" s="175">
        <f>SUM(E353)</f>
        <v>5200</v>
      </c>
      <c r="F352" s="249">
        <v>2000</v>
      </c>
      <c r="G352" s="175">
        <v>2000</v>
      </c>
      <c r="H352" s="175">
        <v>2000</v>
      </c>
      <c r="I352" s="175">
        <v>2000</v>
      </c>
    </row>
    <row r="353" spans="1:9" ht="14.45" customHeight="1" x14ac:dyDescent="0.25">
      <c r="A353" s="176">
        <v>32</v>
      </c>
      <c r="B353" s="176">
        <v>32</v>
      </c>
      <c r="C353" s="332" t="s">
        <v>76</v>
      </c>
      <c r="D353" s="320"/>
      <c r="E353" s="177">
        <v>5200</v>
      </c>
      <c r="F353" s="250">
        <v>2000</v>
      </c>
      <c r="G353" s="177">
        <v>2000</v>
      </c>
      <c r="H353" s="177">
        <v>2000</v>
      </c>
      <c r="I353" s="177">
        <v>2000</v>
      </c>
    </row>
    <row r="354" spans="1:9" x14ac:dyDescent="0.25">
      <c r="A354" s="169" t="s">
        <v>143</v>
      </c>
      <c r="B354" s="169" t="s">
        <v>143</v>
      </c>
      <c r="C354" s="333" t="s">
        <v>144</v>
      </c>
      <c r="D354" s="320"/>
      <c r="E354" s="170">
        <f>SUM(E355+E359)</f>
        <v>23203.530000000002</v>
      </c>
      <c r="F354" s="253">
        <f t="shared" ref="F354" si="190">SUM(F355+F359)</f>
        <v>57500</v>
      </c>
      <c r="G354" s="170">
        <f>SUM(G355+G359)</f>
        <v>58500</v>
      </c>
      <c r="H354" s="170">
        <f>SUM(H355+H359)</f>
        <v>58500</v>
      </c>
      <c r="I354" s="170">
        <f>SUM(I355+I359)</f>
        <v>58500</v>
      </c>
    </row>
    <row r="355" spans="1:9" x14ac:dyDescent="0.25">
      <c r="A355" s="172" t="s">
        <v>53</v>
      </c>
      <c r="B355" s="172" t="s">
        <v>145</v>
      </c>
      <c r="C355" s="329" t="s">
        <v>146</v>
      </c>
      <c r="D355" s="320"/>
      <c r="E355" s="173">
        <f>SUM(E356)</f>
        <v>23203.530000000002</v>
      </c>
      <c r="F355" s="248">
        <f t="shared" ref="F355:I355" si="191">SUM(F356)</f>
        <v>55500</v>
      </c>
      <c r="G355" s="248">
        <f t="shared" si="191"/>
        <v>56500</v>
      </c>
      <c r="H355" s="248">
        <f t="shared" si="191"/>
        <v>56500</v>
      </c>
      <c r="I355" s="248">
        <f t="shared" si="191"/>
        <v>56500</v>
      </c>
    </row>
    <row r="356" spans="1:9" x14ac:dyDescent="0.25">
      <c r="A356" s="174">
        <v>3</v>
      </c>
      <c r="B356" s="174">
        <v>3</v>
      </c>
      <c r="C356" s="330" t="s">
        <v>74</v>
      </c>
      <c r="D356" s="331"/>
      <c r="E356" s="175">
        <f>SUM(E357:E358)</f>
        <v>23203.530000000002</v>
      </c>
      <c r="F356" s="249">
        <f t="shared" ref="F356:I356" si="192">SUM(F357:F358)</f>
        <v>55500</v>
      </c>
      <c r="G356" s="249">
        <f t="shared" si="192"/>
        <v>56500</v>
      </c>
      <c r="H356" s="249">
        <f t="shared" si="192"/>
        <v>56500</v>
      </c>
      <c r="I356" s="249">
        <f t="shared" si="192"/>
        <v>56500</v>
      </c>
    </row>
    <row r="357" spans="1:9" ht="14.45" customHeight="1" x14ac:dyDescent="0.25">
      <c r="A357" s="176">
        <v>32</v>
      </c>
      <c r="B357" s="176">
        <v>32</v>
      </c>
      <c r="C357" s="332" t="s">
        <v>76</v>
      </c>
      <c r="D357" s="320"/>
      <c r="E357" s="177">
        <v>22909.58</v>
      </c>
      <c r="F357" s="250">
        <v>55400</v>
      </c>
      <c r="G357" s="177">
        <v>55700</v>
      </c>
      <c r="H357" s="177">
        <v>55700</v>
      </c>
      <c r="I357" s="177">
        <v>55700</v>
      </c>
    </row>
    <row r="358" spans="1:9" x14ac:dyDescent="0.25">
      <c r="A358" s="176">
        <v>34</v>
      </c>
      <c r="B358" s="176">
        <v>34</v>
      </c>
      <c r="C358" s="332" t="s">
        <v>82</v>
      </c>
      <c r="D358" s="320"/>
      <c r="E358" s="177">
        <v>293.95</v>
      </c>
      <c r="F358" s="250">
        <v>100</v>
      </c>
      <c r="G358" s="177">
        <v>800</v>
      </c>
      <c r="H358" s="177">
        <v>800</v>
      </c>
      <c r="I358" s="177">
        <v>800</v>
      </c>
    </row>
    <row r="359" spans="1:9" x14ac:dyDescent="0.25">
      <c r="A359" s="172" t="s">
        <v>247</v>
      </c>
      <c r="B359" s="172" t="s">
        <v>165</v>
      </c>
      <c r="C359" s="329" t="s">
        <v>166</v>
      </c>
      <c r="D359" s="320"/>
      <c r="E359" s="173">
        <v>0</v>
      </c>
      <c r="F359" s="248">
        <v>2000</v>
      </c>
      <c r="G359" s="173">
        <v>2000</v>
      </c>
      <c r="H359" s="173">
        <v>2000</v>
      </c>
      <c r="I359" s="173">
        <v>2000</v>
      </c>
    </row>
    <row r="360" spans="1:9" x14ac:dyDescent="0.25">
      <c r="A360" s="174">
        <v>3</v>
      </c>
      <c r="B360" s="174">
        <v>3</v>
      </c>
      <c r="C360" s="330" t="s">
        <v>74</v>
      </c>
      <c r="D360" s="331"/>
      <c r="E360" s="175">
        <v>0</v>
      </c>
      <c r="F360" s="249">
        <v>2000</v>
      </c>
      <c r="G360" s="175">
        <v>2000</v>
      </c>
      <c r="H360" s="175">
        <v>2000</v>
      </c>
      <c r="I360" s="175">
        <v>2000</v>
      </c>
    </row>
    <row r="361" spans="1:9" ht="14.45" customHeight="1" x14ac:dyDescent="0.25">
      <c r="A361" s="176">
        <v>32</v>
      </c>
      <c r="B361" s="176">
        <v>32</v>
      </c>
      <c r="C361" s="332" t="s">
        <v>76</v>
      </c>
      <c r="D361" s="320"/>
      <c r="E361" s="177">
        <v>0</v>
      </c>
      <c r="F361" s="250">
        <v>2000</v>
      </c>
      <c r="G361" s="177">
        <v>2000</v>
      </c>
      <c r="H361" s="177">
        <v>2000</v>
      </c>
      <c r="I361" s="177">
        <v>2000</v>
      </c>
    </row>
    <row r="362" spans="1:9" x14ac:dyDescent="0.25">
      <c r="A362" s="169" t="s">
        <v>147</v>
      </c>
      <c r="B362" s="169" t="s">
        <v>147</v>
      </c>
      <c r="C362" s="333" t="s">
        <v>148</v>
      </c>
      <c r="D362" s="320"/>
      <c r="E362" s="170">
        <f>SUM(E363+E366)</f>
        <v>7267.23</v>
      </c>
      <c r="F362" s="253">
        <f t="shared" ref="F362" si="193">SUM(F363+F366)</f>
        <v>10500</v>
      </c>
      <c r="G362" s="170">
        <f>SUM(G363+G366)</f>
        <v>10500</v>
      </c>
      <c r="H362" s="170">
        <f>SUM(H363+H366)</f>
        <v>10500</v>
      </c>
      <c r="I362" s="170">
        <f>SUM(I363+I366)</f>
        <v>10500</v>
      </c>
    </row>
    <row r="363" spans="1:9" x14ac:dyDescent="0.25">
      <c r="A363" s="172" t="s">
        <v>36</v>
      </c>
      <c r="B363" s="172" t="s">
        <v>167</v>
      </c>
      <c r="C363" s="329" t="s">
        <v>168</v>
      </c>
      <c r="D363" s="320"/>
      <c r="E363" s="173">
        <f>SUM(E364)</f>
        <v>4767.2299999999996</v>
      </c>
      <c r="F363" s="248">
        <v>6500</v>
      </c>
      <c r="G363" s="173">
        <v>6500</v>
      </c>
      <c r="H363" s="173">
        <v>6500</v>
      </c>
      <c r="I363" s="173">
        <v>6500</v>
      </c>
    </row>
    <row r="364" spans="1:9" x14ac:dyDescent="0.25">
      <c r="A364" s="174">
        <v>3</v>
      </c>
      <c r="B364" s="174">
        <v>3</v>
      </c>
      <c r="C364" s="330" t="s">
        <v>74</v>
      </c>
      <c r="D364" s="331"/>
      <c r="E364" s="175">
        <f>SUM(E365)</f>
        <v>4767.2299999999996</v>
      </c>
      <c r="F364" s="249">
        <v>6500</v>
      </c>
      <c r="G364" s="175">
        <v>6500</v>
      </c>
      <c r="H364" s="175">
        <v>6500</v>
      </c>
      <c r="I364" s="175">
        <v>6500</v>
      </c>
    </row>
    <row r="365" spans="1:9" ht="14.45" customHeight="1" x14ac:dyDescent="0.25">
      <c r="A365" s="176">
        <v>32</v>
      </c>
      <c r="B365" s="176">
        <v>32</v>
      </c>
      <c r="C365" s="332" t="s">
        <v>76</v>
      </c>
      <c r="D365" s="320"/>
      <c r="E365" s="177">
        <v>4767.2299999999996</v>
      </c>
      <c r="F365" s="250">
        <v>6500</v>
      </c>
      <c r="G365" s="177">
        <v>6500</v>
      </c>
      <c r="H365" s="177">
        <v>6500</v>
      </c>
      <c r="I365" s="177">
        <v>6500</v>
      </c>
    </row>
    <row r="366" spans="1:9" x14ac:dyDescent="0.25">
      <c r="A366" s="172" t="s">
        <v>39</v>
      </c>
      <c r="B366" s="172" t="s">
        <v>169</v>
      </c>
      <c r="C366" s="329" t="s">
        <v>170</v>
      </c>
      <c r="D366" s="320"/>
      <c r="E366" s="173">
        <f>SUM(E367)</f>
        <v>2500</v>
      </c>
      <c r="F366" s="248">
        <v>4000</v>
      </c>
      <c r="G366" s="173">
        <v>4000</v>
      </c>
      <c r="H366" s="173">
        <v>4000</v>
      </c>
      <c r="I366" s="173">
        <v>4000</v>
      </c>
    </row>
    <row r="367" spans="1:9" x14ac:dyDescent="0.25">
      <c r="A367" s="174">
        <v>3</v>
      </c>
      <c r="B367" s="174">
        <v>3</v>
      </c>
      <c r="C367" s="330" t="s">
        <v>74</v>
      </c>
      <c r="D367" s="331"/>
      <c r="E367" s="175">
        <f>SUM(E368)</f>
        <v>2500</v>
      </c>
      <c r="F367" s="249">
        <v>4000</v>
      </c>
      <c r="G367" s="175">
        <v>4000</v>
      </c>
      <c r="H367" s="175">
        <v>4000</v>
      </c>
      <c r="I367" s="175">
        <v>4000</v>
      </c>
    </row>
    <row r="368" spans="1:9" ht="14.45" customHeight="1" x14ac:dyDescent="0.25">
      <c r="A368" s="176">
        <v>32</v>
      </c>
      <c r="B368" s="176">
        <v>32</v>
      </c>
      <c r="C368" s="332" t="s">
        <v>76</v>
      </c>
      <c r="D368" s="320"/>
      <c r="E368" s="177">
        <v>2500</v>
      </c>
      <c r="F368" s="250">
        <v>4000</v>
      </c>
      <c r="G368" s="177">
        <v>4000</v>
      </c>
      <c r="H368" s="177">
        <v>4000</v>
      </c>
      <c r="I368" s="177">
        <v>4000</v>
      </c>
    </row>
    <row r="369" spans="1:9" x14ac:dyDescent="0.25">
      <c r="A369" s="167" t="s">
        <v>265</v>
      </c>
      <c r="B369" s="167" t="s">
        <v>189</v>
      </c>
      <c r="C369" s="325" t="s">
        <v>215</v>
      </c>
      <c r="D369" s="320"/>
      <c r="E369" s="168">
        <f>SUM(E370+E374)</f>
        <v>775.4</v>
      </c>
      <c r="F369" s="252">
        <f t="shared" ref="F369" si="194">SUM(F370+F374)</f>
        <v>6000</v>
      </c>
      <c r="G369" s="168">
        <f>SUM(G370+G374)</f>
        <v>6000</v>
      </c>
      <c r="H369" s="168">
        <f>SUM(H370+H374)</f>
        <v>6000</v>
      </c>
      <c r="I369" s="168">
        <f>SUM(I370+I374)</f>
        <v>6000</v>
      </c>
    </row>
    <row r="370" spans="1:9" x14ac:dyDescent="0.25">
      <c r="A370" s="169" t="s">
        <v>133</v>
      </c>
      <c r="B370" s="169" t="s">
        <v>133</v>
      </c>
      <c r="C370" s="333" t="s">
        <v>50</v>
      </c>
      <c r="D370" s="320"/>
      <c r="E370" s="170">
        <f>SUM(E371)</f>
        <v>775.4</v>
      </c>
      <c r="F370" s="253">
        <f t="shared" ref="F370" si="195">SUM(F371)</f>
        <v>1000</v>
      </c>
      <c r="G370" s="170">
        <f>SUM(G371)</f>
        <v>1000</v>
      </c>
      <c r="H370" s="170">
        <f>SUM(H371)</f>
        <v>1000</v>
      </c>
      <c r="I370" s="170">
        <f>SUM(I371)</f>
        <v>1000</v>
      </c>
    </row>
    <row r="371" spans="1:9" x14ac:dyDescent="0.25">
      <c r="A371" s="172" t="s">
        <v>65</v>
      </c>
      <c r="B371" s="172" t="s">
        <v>134</v>
      </c>
      <c r="C371" s="329" t="s">
        <v>135</v>
      </c>
      <c r="D371" s="320"/>
      <c r="E371" s="173">
        <f>SUM(E372)</f>
        <v>775.4</v>
      </c>
      <c r="F371" s="248">
        <v>1000</v>
      </c>
      <c r="G371" s="173">
        <v>1000</v>
      </c>
      <c r="H371" s="173">
        <v>1000</v>
      </c>
      <c r="I371" s="173">
        <v>1000</v>
      </c>
    </row>
    <row r="372" spans="1:9" x14ac:dyDescent="0.25">
      <c r="A372" s="174">
        <v>3</v>
      </c>
      <c r="B372" s="174">
        <v>3</v>
      </c>
      <c r="C372" s="330" t="s">
        <v>74</v>
      </c>
      <c r="D372" s="331"/>
      <c r="E372" s="175">
        <f>SUM(E373)</f>
        <v>775.4</v>
      </c>
      <c r="F372" s="249">
        <v>1000</v>
      </c>
      <c r="G372" s="175">
        <v>1000</v>
      </c>
      <c r="H372" s="175">
        <v>1000</v>
      </c>
      <c r="I372" s="175">
        <v>1000</v>
      </c>
    </row>
    <row r="373" spans="1:9" ht="14.45" customHeight="1" x14ac:dyDescent="0.25">
      <c r="A373" s="176">
        <v>32</v>
      </c>
      <c r="B373" s="176">
        <v>32</v>
      </c>
      <c r="C373" s="332" t="s">
        <v>76</v>
      </c>
      <c r="D373" s="320"/>
      <c r="E373" s="177">
        <v>775.4</v>
      </c>
      <c r="F373" s="250">
        <v>1000</v>
      </c>
      <c r="G373" s="177">
        <v>1000</v>
      </c>
      <c r="H373" s="177">
        <v>1000</v>
      </c>
      <c r="I373" s="177">
        <v>1000</v>
      </c>
    </row>
    <row r="374" spans="1:9" x14ac:dyDescent="0.25">
      <c r="A374" s="169" t="s">
        <v>147</v>
      </c>
      <c r="B374" s="169" t="s">
        <v>147</v>
      </c>
      <c r="C374" s="333" t="s">
        <v>148</v>
      </c>
      <c r="D374" s="320"/>
      <c r="E374" s="170">
        <v>0</v>
      </c>
      <c r="F374" s="253">
        <f t="shared" ref="F374" si="196">SUM(F375)</f>
        <v>5000</v>
      </c>
      <c r="G374" s="170">
        <f>SUM(G375)</f>
        <v>5000</v>
      </c>
      <c r="H374" s="170">
        <f>SUM(H375)</f>
        <v>5000</v>
      </c>
      <c r="I374" s="170">
        <f>SUM(I375)</f>
        <v>5000</v>
      </c>
    </row>
    <row r="375" spans="1:9" x14ac:dyDescent="0.25">
      <c r="A375" s="172" t="s">
        <v>36</v>
      </c>
      <c r="B375" s="172" t="s">
        <v>167</v>
      </c>
      <c r="C375" s="329" t="s">
        <v>168</v>
      </c>
      <c r="D375" s="320"/>
      <c r="E375" s="173">
        <v>0</v>
      </c>
      <c r="F375" s="248">
        <v>5000</v>
      </c>
      <c r="G375" s="173">
        <v>5000</v>
      </c>
      <c r="H375" s="173">
        <v>5000</v>
      </c>
      <c r="I375" s="173">
        <v>5000</v>
      </c>
    </row>
    <row r="376" spans="1:9" x14ac:dyDescent="0.25">
      <c r="A376" s="174">
        <v>3</v>
      </c>
      <c r="B376" s="174">
        <v>3</v>
      </c>
      <c r="C376" s="330" t="s">
        <v>74</v>
      </c>
      <c r="D376" s="331"/>
      <c r="E376" s="175">
        <v>0</v>
      </c>
      <c r="F376" s="249">
        <v>5000</v>
      </c>
      <c r="G376" s="175">
        <v>5000</v>
      </c>
      <c r="H376" s="175">
        <v>5000</v>
      </c>
      <c r="I376" s="175">
        <v>5000</v>
      </c>
    </row>
    <row r="377" spans="1:9" ht="14.45" customHeight="1" x14ac:dyDescent="0.25">
      <c r="A377" s="176">
        <v>32</v>
      </c>
      <c r="B377" s="176">
        <v>32</v>
      </c>
      <c r="C377" s="332" t="s">
        <v>76</v>
      </c>
      <c r="D377" s="320"/>
      <c r="E377" s="177">
        <v>0</v>
      </c>
      <c r="F377" s="250">
        <v>5000</v>
      </c>
      <c r="G377" s="177">
        <v>5000</v>
      </c>
      <c r="H377" s="177">
        <v>5000</v>
      </c>
      <c r="I377" s="177">
        <v>5000</v>
      </c>
    </row>
    <row r="378" spans="1:9" ht="24" x14ac:dyDescent="0.25">
      <c r="A378" s="167" t="s">
        <v>266</v>
      </c>
      <c r="B378" s="167" t="s">
        <v>210</v>
      </c>
      <c r="C378" s="325" t="s">
        <v>216</v>
      </c>
      <c r="D378" s="320"/>
      <c r="E378" s="168">
        <f>SUM(E379+E383)</f>
        <v>10000</v>
      </c>
      <c r="F378" s="252">
        <f t="shared" ref="F378" si="197">SUM(F379+F383)</f>
        <v>1500</v>
      </c>
      <c r="G378" s="168">
        <f>SUM(G379+G383)</f>
        <v>0</v>
      </c>
      <c r="H378" s="168">
        <f>SUM(H379)</f>
        <v>0</v>
      </c>
      <c r="I378" s="168">
        <f>SUM(I379)</f>
        <v>0</v>
      </c>
    </row>
    <row r="379" spans="1:9" x14ac:dyDescent="0.25">
      <c r="A379" s="169" t="s">
        <v>143</v>
      </c>
      <c r="B379" s="169" t="s">
        <v>143</v>
      </c>
      <c r="C379" s="333" t="s">
        <v>144</v>
      </c>
      <c r="D379" s="320"/>
      <c r="E379" s="170">
        <f>SUM(E380)</f>
        <v>0</v>
      </c>
      <c r="F379" s="253">
        <v>0</v>
      </c>
      <c r="G379" s="170">
        <v>0</v>
      </c>
      <c r="H379" s="170">
        <v>0</v>
      </c>
      <c r="I379" s="170">
        <v>0</v>
      </c>
    </row>
    <row r="380" spans="1:9" x14ac:dyDescent="0.25">
      <c r="A380" s="172" t="s">
        <v>53</v>
      </c>
      <c r="B380" s="172" t="s">
        <v>145</v>
      </c>
      <c r="C380" s="329" t="s">
        <v>146</v>
      </c>
      <c r="D380" s="320"/>
      <c r="E380" s="173">
        <f>SUM(E381)</f>
        <v>0</v>
      </c>
      <c r="F380" s="248">
        <v>0</v>
      </c>
      <c r="G380" s="173">
        <v>0</v>
      </c>
      <c r="H380" s="173">
        <v>0</v>
      </c>
      <c r="I380" s="173">
        <v>0</v>
      </c>
    </row>
    <row r="381" spans="1:9" ht="14.45" customHeight="1" x14ac:dyDescent="0.25">
      <c r="A381" s="174">
        <v>4</v>
      </c>
      <c r="B381" s="174">
        <v>4</v>
      </c>
      <c r="C381" s="330" t="s">
        <v>85</v>
      </c>
      <c r="D381" s="331"/>
      <c r="E381" s="175">
        <f>SUM(E382)</f>
        <v>0</v>
      </c>
      <c r="F381" s="249">
        <v>0</v>
      </c>
      <c r="G381" s="175">
        <v>0</v>
      </c>
      <c r="H381" s="175">
        <v>0</v>
      </c>
      <c r="I381" s="175">
        <v>0</v>
      </c>
    </row>
    <row r="382" spans="1:9" ht="14.45" customHeight="1" x14ac:dyDescent="0.25">
      <c r="A382" s="176">
        <v>42</v>
      </c>
      <c r="B382" s="176">
        <v>42</v>
      </c>
      <c r="C382" s="332" t="s">
        <v>156</v>
      </c>
      <c r="D382" s="320"/>
      <c r="E382" s="177">
        <v>0</v>
      </c>
      <c r="F382" s="250">
        <v>0</v>
      </c>
      <c r="G382" s="177">
        <v>0</v>
      </c>
      <c r="H382" s="177">
        <v>0</v>
      </c>
      <c r="I382" s="177">
        <v>0</v>
      </c>
    </row>
    <row r="383" spans="1:9" x14ac:dyDescent="0.25">
      <c r="A383" s="169" t="s">
        <v>147</v>
      </c>
      <c r="B383" s="169" t="s">
        <v>147</v>
      </c>
      <c r="C383" s="333" t="s">
        <v>148</v>
      </c>
      <c r="D383" s="320"/>
      <c r="E383" s="170">
        <f>SUM(E384)</f>
        <v>10000</v>
      </c>
      <c r="F383" s="253">
        <f t="shared" ref="F383:F384" si="198">SUM(F384)</f>
        <v>1500</v>
      </c>
      <c r="G383" s="170">
        <f>SUM(G384)</f>
        <v>0</v>
      </c>
      <c r="H383" s="170">
        <v>0</v>
      </c>
      <c r="I383" s="170">
        <v>0</v>
      </c>
    </row>
    <row r="384" spans="1:9" x14ac:dyDescent="0.25">
      <c r="A384" s="172" t="s">
        <v>36</v>
      </c>
      <c r="B384" s="172" t="s">
        <v>167</v>
      </c>
      <c r="C384" s="329" t="s">
        <v>168</v>
      </c>
      <c r="D384" s="320"/>
      <c r="E384" s="173">
        <f>SUM(E385)</f>
        <v>10000</v>
      </c>
      <c r="F384" s="248">
        <f t="shared" si="198"/>
        <v>1500</v>
      </c>
      <c r="G384" s="248">
        <f t="shared" ref="G384:I384" si="199">SUM(G385)</f>
        <v>0</v>
      </c>
      <c r="H384" s="248">
        <f t="shared" si="199"/>
        <v>0</v>
      </c>
      <c r="I384" s="248">
        <f t="shared" si="199"/>
        <v>0</v>
      </c>
    </row>
    <row r="385" spans="1:14" ht="14.45" customHeight="1" x14ac:dyDescent="0.25">
      <c r="A385" s="174">
        <v>4</v>
      </c>
      <c r="B385" s="174">
        <v>4</v>
      </c>
      <c r="C385" s="330" t="s">
        <v>85</v>
      </c>
      <c r="D385" s="331"/>
      <c r="E385" s="175">
        <f>SUM(E386)</f>
        <v>10000</v>
      </c>
      <c r="F385" s="249">
        <f t="shared" ref="F385:I385" si="200">SUM(F386)</f>
        <v>1500</v>
      </c>
      <c r="G385" s="249">
        <f t="shared" si="200"/>
        <v>0</v>
      </c>
      <c r="H385" s="249">
        <f t="shared" si="200"/>
        <v>0</v>
      </c>
      <c r="I385" s="249">
        <f t="shared" si="200"/>
        <v>0</v>
      </c>
    </row>
    <row r="386" spans="1:14" ht="14.45" customHeight="1" x14ac:dyDescent="0.25">
      <c r="A386" s="176">
        <v>42</v>
      </c>
      <c r="B386" s="176">
        <v>42</v>
      </c>
      <c r="C386" s="332" t="s">
        <v>156</v>
      </c>
      <c r="D386" s="320"/>
      <c r="E386" s="177">
        <v>10000</v>
      </c>
      <c r="F386" s="250">
        <v>1500</v>
      </c>
      <c r="G386" s="177">
        <v>0</v>
      </c>
      <c r="H386" s="177">
        <v>0</v>
      </c>
      <c r="I386" s="177">
        <v>0</v>
      </c>
    </row>
    <row r="387" spans="1:14" x14ac:dyDescent="0.25">
      <c r="A387" s="165"/>
      <c r="B387" s="165" t="s">
        <v>217</v>
      </c>
      <c r="C387" s="324" t="s">
        <v>218</v>
      </c>
      <c r="D387" s="320"/>
      <c r="E387" s="166">
        <f>SUM(E388+E396+E409)</f>
        <v>34938.949999999997</v>
      </c>
      <c r="F387" s="251">
        <v>0</v>
      </c>
      <c r="G387" s="166">
        <f>SUM(G388+G396+G409)</f>
        <v>147795</v>
      </c>
      <c r="H387" s="251">
        <f t="shared" ref="H387:I387" si="201">SUM(H388+H396+H409)</f>
        <v>122514</v>
      </c>
      <c r="I387" s="251">
        <f t="shared" si="201"/>
        <v>93726</v>
      </c>
    </row>
    <row r="388" spans="1:14" x14ac:dyDescent="0.25">
      <c r="A388" s="167" t="s">
        <v>268</v>
      </c>
      <c r="B388" s="167" t="s">
        <v>221</v>
      </c>
      <c r="C388" s="325" t="s">
        <v>222</v>
      </c>
      <c r="D388" s="320"/>
      <c r="E388" s="168">
        <f>SUM(E389)</f>
        <v>34938.949999999997</v>
      </c>
      <c r="F388" s="252">
        <v>0</v>
      </c>
      <c r="G388" s="168">
        <v>0</v>
      </c>
      <c r="H388" s="168">
        <v>0</v>
      </c>
      <c r="I388" s="168">
        <v>0</v>
      </c>
    </row>
    <row r="389" spans="1:14" x14ac:dyDescent="0.25">
      <c r="A389" s="169" t="s">
        <v>147</v>
      </c>
      <c r="B389" s="169" t="s">
        <v>147</v>
      </c>
      <c r="C389" s="333" t="s">
        <v>148</v>
      </c>
      <c r="D389" s="320"/>
      <c r="E389" s="170">
        <f>SUM(E390)</f>
        <v>34938.949999999997</v>
      </c>
      <c r="F389" s="253">
        <v>0</v>
      </c>
      <c r="G389" s="170">
        <v>0</v>
      </c>
      <c r="H389" s="170">
        <v>0</v>
      </c>
      <c r="I389" s="170">
        <v>0</v>
      </c>
    </row>
    <row r="390" spans="1:14" x14ac:dyDescent="0.25">
      <c r="A390" s="172" t="s">
        <v>45</v>
      </c>
      <c r="B390" s="172" t="s">
        <v>219</v>
      </c>
      <c r="C390" s="329" t="s">
        <v>220</v>
      </c>
      <c r="D390" s="320"/>
      <c r="E390" s="173">
        <f>SUM(E391)</f>
        <v>34938.949999999997</v>
      </c>
      <c r="F390" s="248">
        <v>0</v>
      </c>
      <c r="G390" s="173">
        <v>0</v>
      </c>
      <c r="H390" s="173">
        <v>0</v>
      </c>
      <c r="I390" s="173">
        <v>0</v>
      </c>
    </row>
    <row r="391" spans="1:14" s="247" customFormat="1" x14ac:dyDescent="0.25">
      <c r="A391" s="174">
        <v>3</v>
      </c>
      <c r="B391" s="174">
        <v>3</v>
      </c>
      <c r="C391" s="330" t="s">
        <v>74</v>
      </c>
      <c r="D391" s="331"/>
      <c r="E391" s="249">
        <f>SUM(E392:E395)</f>
        <v>34938.949999999997</v>
      </c>
      <c r="F391" s="249">
        <f t="shared" ref="F391:I391" si="202">SUM(F392:F395)</f>
        <v>0</v>
      </c>
      <c r="G391" s="249">
        <f t="shared" si="202"/>
        <v>0</v>
      </c>
      <c r="H391" s="249">
        <f t="shared" si="202"/>
        <v>0</v>
      </c>
      <c r="I391" s="249">
        <f t="shared" si="202"/>
        <v>0</v>
      </c>
    </row>
    <row r="392" spans="1:14" x14ac:dyDescent="0.25">
      <c r="A392" s="176">
        <v>31</v>
      </c>
      <c r="B392" s="176">
        <v>31</v>
      </c>
      <c r="C392" s="332" t="s">
        <v>75</v>
      </c>
      <c r="D392" s="320"/>
      <c r="E392" s="177">
        <v>0</v>
      </c>
      <c r="F392" s="250">
        <v>0</v>
      </c>
      <c r="G392" s="177">
        <v>0</v>
      </c>
      <c r="H392" s="177">
        <v>0</v>
      </c>
      <c r="I392" s="177">
        <v>0</v>
      </c>
    </row>
    <row r="393" spans="1:14" ht="21" customHeight="1" x14ac:dyDescent="0.25">
      <c r="A393" s="176">
        <v>32</v>
      </c>
      <c r="B393" s="176">
        <v>32</v>
      </c>
      <c r="C393" s="332" t="s">
        <v>76</v>
      </c>
      <c r="D393" s="320"/>
      <c r="E393" s="177">
        <v>21046.36</v>
      </c>
      <c r="F393" s="250">
        <v>0</v>
      </c>
      <c r="G393" s="177">
        <v>0</v>
      </c>
      <c r="H393" s="177">
        <v>0</v>
      </c>
      <c r="I393" s="177">
        <v>0</v>
      </c>
      <c r="K393" s="171"/>
    </row>
    <row r="394" spans="1:14" x14ac:dyDescent="0.25">
      <c r="A394" s="176">
        <v>35</v>
      </c>
      <c r="B394" s="176">
        <v>35</v>
      </c>
      <c r="C394" s="332" t="s">
        <v>223</v>
      </c>
      <c r="D394" s="320"/>
      <c r="E394" s="177">
        <v>7833.53</v>
      </c>
      <c r="F394" s="250">
        <v>0</v>
      </c>
      <c r="G394" s="177">
        <v>0</v>
      </c>
      <c r="H394" s="177">
        <v>0</v>
      </c>
      <c r="I394" s="177">
        <v>0</v>
      </c>
    </row>
    <row r="395" spans="1:14" x14ac:dyDescent="0.25">
      <c r="A395" s="176">
        <v>38</v>
      </c>
      <c r="B395" s="176">
        <v>38</v>
      </c>
      <c r="C395" s="332" t="s">
        <v>84</v>
      </c>
      <c r="D395" s="320"/>
      <c r="E395" s="177">
        <v>6059.06</v>
      </c>
      <c r="F395" s="250">
        <v>0</v>
      </c>
      <c r="G395" s="177">
        <v>0</v>
      </c>
      <c r="H395" s="177">
        <v>0</v>
      </c>
      <c r="I395" s="177">
        <v>0</v>
      </c>
    </row>
    <row r="396" spans="1:14" s="247" customFormat="1" x14ac:dyDescent="0.25">
      <c r="A396" s="167" t="s">
        <v>267</v>
      </c>
      <c r="B396" s="167"/>
      <c r="C396" s="325" t="s">
        <v>405</v>
      </c>
      <c r="D396" s="320"/>
      <c r="E396" s="252">
        <v>0</v>
      </c>
      <c r="F396" s="252">
        <v>0</v>
      </c>
      <c r="G396" s="252">
        <f>SUM(G397+G402)</f>
        <v>17518</v>
      </c>
      <c r="H396" s="252">
        <f t="shared" ref="H396:I396" si="203">SUM(H397+H402)</f>
        <v>122514</v>
      </c>
      <c r="I396" s="252">
        <f t="shared" si="203"/>
        <v>93726</v>
      </c>
      <c r="L396" s="171"/>
      <c r="M396" s="171"/>
      <c r="N396" s="171"/>
    </row>
    <row r="397" spans="1:14" s="247" customFormat="1" x14ac:dyDescent="0.25">
      <c r="A397" s="169" t="s">
        <v>133</v>
      </c>
      <c r="B397" s="169" t="s">
        <v>133</v>
      </c>
      <c r="C397" s="333" t="s">
        <v>50</v>
      </c>
      <c r="D397" s="320"/>
      <c r="E397" s="253">
        <f>SUM(E398)</f>
        <v>0</v>
      </c>
      <c r="F397" s="253">
        <f t="shared" ref="F397" si="204">SUM(F398)</f>
        <v>0</v>
      </c>
      <c r="G397" s="253">
        <f>SUM(G398)</f>
        <v>3504</v>
      </c>
      <c r="H397" s="253">
        <f>SUM(H398)</f>
        <v>24502</v>
      </c>
      <c r="I397" s="253">
        <f>SUM(I398)</f>
        <v>18745</v>
      </c>
    </row>
    <row r="398" spans="1:14" s="247" customFormat="1" x14ac:dyDescent="0.25">
      <c r="A398" s="172" t="s">
        <v>65</v>
      </c>
      <c r="B398" s="172" t="s">
        <v>134</v>
      </c>
      <c r="C398" s="329" t="s">
        <v>135</v>
      </c>
      <c r="D398" s="320"/>
      <c r="E398" s="248">
        <f>SUM(E399)</f>
        <v>0</v>
      </c>
      <c r="F398" s="248">
        <v>0</v>
      </c>
      <c r="G398" s="248">
        <f>SUM(G399)</f>
        <v>3504</v>
      </c>
      <c r="H398" s="248">
        <f t="shared" ref="H398:I398" si="205">SUM(H399)</f>
        <v>24502</v>
      </c>
      <c r="I398" s="248">
        <f t="shared" si="205"/>
        <v>18745</v>
      </c>
    </row>
    <row r="399" spans="1:14" s="247" customFormat="1" x14ac:dyDescent="0.25">
      <c r="A399" s="174">
        <v>3</v>
      </c>
      <c r="B399" s="174">
        <v>3</v>
      </c>
      <c r="C399" s="330" t="s">
        <v>74</v>
      </c>
      <c r="D399" s="331"/>
      <c r="E399" s="249">
        <f>SUM(E400)</f>
        <v>0</v>
      </c>
      <c r="F399" s="249">
        <v>0</v>
      </c>
      <c r="G399" s="249">
        <f>SUM(G400:G401)</f>
        <v>3504</v>
      </c>
      <c r="H399" s="249">
        <v>24502</v>
      </c>
      <c r="I399" s="249">
        <v>18745</v>
      </c>
    </row>
    <row r="400" spans="1:14" s="247" customFormat="1" x14ac:dyDescent="0.25">
      <c r="A400" s="258">
        <v>31</v>
      </c>
      <c r="B400" s="258">
        <v>31</v>
      </c>
      <c r="C400" s="332" t="s">
        <v>75</v>
      </c>
      <c r="D400" s="320"/>
      <c r="E400" s="250">
        <v>0</v>
      </c>
      <c r="F400" s="250">
        <v>0</v>
      </c>
      <c r="G400" s="250">
        <v>1772</v>
      </c>
      <c r="H400" s="250">
        <v>12000</v>
      </c>
      <c r="I400" s="250">
        <v>9000</v>
      </c>
    </row>
    <row r="401" spans="1:11" s="247" customFormat="1" ht="14.45" customHeight="1" x14ac:dyDescent="0.25">
      <c r="A401" s="258">
        <v>32</v>
      </c>
      <c r="B401" s="258">
        <v>32</v>
      </c>
      <c r="C401" s="332" t="s">
        <v>76</v>
      </c>
      <c r="D401" s="320"/>
      <c r="E401" s="250">
        <v>0</v>
      </c>
      <c r="F401" s="250">
        <v>0</v>
      </c>
      <c r="G401" s="250">
        <v>1732</v>
      </c>
      <c r="H401" s="250">
        <v>12502</v>
      </c>
      <c r="I401" s="250">
        <v>9745</v>
      </c>
    </row>
    <row r="402" spans="1:11" s="247" customFormat="1" x14ac:dyDescent="0.25">
      <c r="A402" s="169" t="s">
        <v>147</v>
      </c>
      <c r="B402" s="169" t="s">
        <v>147</v>
      </c>
      <c r="C402" s="333" t="s">
        <v>148</v>
      </c>
      <c r="D402" s="320"/>
      <c r="E402" s="253">
        <f>SUM(E403)</f>
        <v>0</v>
      </c>
      <c r="F402" s="253">
        <v>0</v>
      </c>
      <c r="G402" s="253">
        <f>SUM(G403)</f>
        <v>14014</v>
      </c>
      <c r="H402" s="253">
        <f t="shared" ref="H402:I402" si="206">SUM(H403)</f>
        <v>98012</v>
      </c>
      <c r="I402" s="253">
        <f t="shared" si="206"/>
        <v>74981</v>
      </c>
    </row>
    <row r="403" spans="1:11" s="247" customFormat="1" x14ac:dyDescent="0.25">
      <c r="A403" s="172" t="s">
        <v>416</v>
      </c>
      <c r="B403" s="172" t="s">
        <v>208</v>
      </c>
      <c r="C403" s="329" t="s">
        <v>417</v>
      </c>
      <c r="D403" s="320"/>
      <c r="E403" s="248">
        <f>SUM(E404)</f>
        <v>0</v>
      </c>
      <c r="F403" s="248">
        <v>0</v>
      </c>
      <c r="G403" s="248">
        <f>SUM(G404)</f>
        <v>14014</v>
      </c>
      <c r="H403" s="248">
        <f>SUM(H404+H407)</f>
        <v>98012</v>
      </c>
      <c r="I403" s="248">
        <f t="shared" ref="I403" si="207">SUM(I404)</f>
        <v>74981</v>
      </c>
    </row>
    <row r="404" spans="1:11" s="247" customFormat="1" x14ac:dyDescent="0.25">
      <c r="A404" s="174">
        <v>3</v>
      </c>
      <c r="B404" s="174">
        <v>3</v>
      </c>
      <c r="C404" s="330" t="s">
        <v>74</v>
      </c>
      <c r="D404" s="331"/>
      <c r="E404" s="249">
        <f>SUM(E405:E409)</f>
        <v>0</v>
      </c>
      <c r="F404" s="249">
        <f t="shared" ref="F404" si="208">SUM(F405:F409)</f>
        <v>0</v>
      </c>
      <c r="G404" s="249">
        <f>SUM(G405:G406)</f>
        <v>14014</v>
      </c>
      <c r="H404" s="249">
        <v>64312</v>
      </c>
      <c r="I404" s="249">
        <v>74981</v>
      </c>
    </row>
    <row r="405" spans="1:11" s="247" customFormat="1" x14ac:dyDescent="0.25">
      <c r="A405" s="258">
        <v>31</v>
      </c>
      <c r="B405" s="258">
        <v>31</v>
      </c>
      <c r="C405" s="332" t="s">
        <v>75</v>
      </c>
      <c r="D405" s="320"/>
      <c r="E405" s="250">
        <v>0</v>
      </c>
      <c r="F405" s="250">
        <v>0</v>
      </c>
      <c r="G405" s="250">
        <v>7088</v>
      </c>
      <c r="H405" s="250">
        <v>15000</v>
      </c>
      <c r="I405" s="250">
        <v>10000</v>
      </c>
      <c r="K405" s="171"/>
    </row>
    <row r="406" spans="1:11" ht="14.25" customHeight="1" x14ac:dyDescent="0.25">
      <c r="A406" s="176">
        <v>32</v>
      </c>
      <c r="B406" s="176">
        <v>32</v>
      </c>
      <c r="C406" s="332" t="s">
        <v>76</v>
      </c>
      <c r="D406" s="320"/>
      <c r="E406" s="177">
        <v>0</v>
      </c>
      <c r="F406" s="250">
        <v>0</v>
      </c>
      <c r="G406" s="177">
        <v>6926</v>
      </c>
      <c r="H406" s="177">
        <v>49312</v>
      </c>
      <c r="I406" s="177">
        <v>64981</v>
      </c>
      <c r="K406" s="275"/>
    </row>
    <row r="407" spans="1:11" s="247" customFormat="1" ht="14.45" customHeight="1" x14ac:dyDescent="0.25">
      <c r="A407" s="174">
        <v>4</v>
      </c>
      <c r="B407" s="174">
        <v>4</v>
      </c>
      <c r="C407" s="330" t="s">
        <v>85</v>
      </c>
      <c r="D407" s="331"/>
      <c r="E407" s="249">
        <f>SUM(E408)</f>
        <v>0</v>
      </c>
      <c r="F407" s="249">
        <f t="shared" ref="F407" si="209">SUM(F408)</f>
        <v>0</v>
      </c>
      <c r="G407" s="249">
        <f t="shared" ref="G407" si="210">SUM(G408)</f>
        <v>0</v>
      </c>
      <c r="H407" s="249">
        <v>33700</v>
      </c>
      <c r="I407" s="249">
        <f t="shared" ref="I407" si="211">SUM(I408)</f>
        <v>0</v>
      </c>
    </row>
    <row r="408" spans="1:11" s="247" customFormat="1" ht="14.45" customHeight="1" x14ac:dyDescent="0.25">
      <c r="A408" s="258">
        <v>42</v>
      </c>
      <c r="B408" s="258">
        <v>42</v>
      </c>
      <c r="C408" s="332" t="s">
        <v>156</v>
      </c>
      <c r="D408" s="320"/>
      <c r="E408" s="250">
        <v>0</v>
      </c>
      <c r="F408" s="250">
        <v>0</v>
      </c>
      <c r="G408" s="250">
        <v>0</v>
      </c>
      <c r="H408" s="250">
        <v>0</v>
      </c>
      <c r="I408" s="250">
        <v>0</v>
      </c>
    </row>
    <row r="409" spans="1:11" s="247" customFormat="1" x14ac:dyDescent="0.25">
      <c r="A409" s="167" t="s">
        <v>267</v>
      </c>
      <c r="B409" s="167"/>
      <c r="C409" s="325" t="s">
        <v>412</v>
      </c>
      <c r="D409" s="320"/>
      <c r="E409" s="252">
        <v>0</v>
      </c>
      <c r="F409" s="252">
        <v>0</v>
      </c>
      <c r="G409" s="252">
        <f>SUM(G410)</f>
        <v>130277</v>
      </c>
      <c r="H409" s="252">
        <v>0</v>
      </c>
      <c r="I409" s="252">
        <v>0</v>
      </c>
    </row>
    <row r="410" spans="1:11" s="247" customFormat="1" x14ac:dyDescent="0.25">
      <c r="A410" s="169" t="s">
        <v>147</v>
      </c>
      <c r="B410" s="169" t="s">
        <v>147</v>
      </c>
      <c r="C410" s="333" t="s">
        <v>148</v>
      </c>
      <c r="D410" s="320"/>
      <c r="E410" s="253">
        <f>SUM(E411)</f>
        <v>0</v>
      </c>
      <c r="F410" s="253">
        <v>0</v>
      </c>
      <c r="G410" s="253">
        <f>SUM(G411)</f>
        <v>130277</v>
      </c>
      <c r="H410" s="253">
        <v>0</v>
      </c>
      <c r="I410" s="253">
        <v>0</v>
      </c>
    </row>
    <row r="411" spans="1:11" s="247" customFormat="1" x14ac:dyDescent="0.25">
      <c r="A411" s="172" t="s">
        <v>45</v>
      </c>
      <c r="B411" s="172" t="s">
        <v>219</v>
      </c>
      <c r="C411" s="329" t="s">
        <v>220</v>
      </c>
      <c r="D411" s="320"/>
      <c r="E411" s="248">
        <f>SUM(E412)</f>
        <v>0</v>
      </c>
      <c r="F411" s="248">
        <v>0</v>
      </c>
      <c r="G411" s="248">
        <f>SUM(G412+G414)</f>
        <v>130277</v>
      </c>
      <c r="H411" s="248">
        <v>0</v>
      </c>
      <c r="I411" s="248">
        <v>0</v>
      </c>
    </row>
    <row r="412" spans="1:11" s="247" customFormat="1" x14ac:dyDescent="0.25">
      <c r="A412" s="174">
        <v>3</v>
      </c>
      <c r="B412" s="174">
        <v>3</v>
      </c>
      <c r="C412" s="330" t="s">
        <v>74</v>
      </c>
      <c r="D412" s="331"/>
      <c r="E412" s="249">
        <f>SUM(E413:E415)</f>
        <v>0</v>
      </c>
      <c r="F412" s="249">
        <f>SUM(F413:F415)</f>
        <v>0</v>
      </c>
      <c r="G412" s="249">
        <f>SUM(G413)</f>
        <v>114361</v>
      </c>
      <c r="H412" s="249">
        <f>SUM(H413:H415)</f>
        <v>0</v>
      </c>
      <c r="I412" s="249">
        <f>SUM(I413:I415)</f>
        <v>0</v>
      </c>
    </row>
    <row r="413" spans="1:11" s="247" customFormat="1" ht="21" customHeight="1" x14ac:dyDescent="0.25">
      <c r="A413" s="258">
        <v>32</v>
      </c>
      <c r="B413" s="258">
        <v>32</v>
      </c>
      <c r="C413" s="332" t="s">
        <v>76</v>
      </c>
      <c r="D413" s="320"/>
      <c r="E413" s="250">
        <v>0</v>
      </c>
      <c r="F413" s="250">
        <v>0</v>
      </c>
      <c r="G413" s="250">
        <v>114361</v>
      </c>
      <c r="H413" s="250">
        <v>0</v>
      </c>
      <c r="I413" s="250">
        <v>0</v>
      </c>
      <c r="K413" s="171"/>
    </row>
    <row r="414" spans="1:11" s="247" customFormat="1" x14ac:dyDescent="0.25">
      <c r="A414" s="174">
        <v>4</v>
      </c>
      <c r="B414" s="174">
        <v>4</v>
      </c>
      <c r="C414" s="330" t="s">
        <v>85</v>
      </c>
      <c r="D414" s="331"/>
      <c r="E414" s="249">
        <f>SUM(E415:E417)</f>
        <v>0</v>
      </c>
      <c r="F414" s="249">
        <f>SUM(F415:F417)</f>
        <v>0</v>
      </c>
      <c r="G414" s="249">
        <f>SUM(G415:G417)</f>
        <v>15916</v>
      </c>
      <c r="H414" s="249">
        <f>SUM(H415:H417)</f>
        <v>0</v>
      </c>
      <c r="I414" s="249">
        <f>SUM(I415:I417)</f>
        <v>0</v>
      </c>
    </row>
    <row r="415" spans="1:11" s="247" customFormat="1" x14ac:dyDescent="0.25">
      <c r="A415" s="258">
        <v>42</v>
      </c>
      <c r="B415" s="258">
        <v>42</v>
      </c>
      <c r="C415" s="332" t="s">
        <v>156</v>
      </c>
      <c r="D415" s="320"/>
      <c r="E415" s="250">
        <v>0</v>
      </c>
      <c r="F415" s="250">
        <v>0</v>
      </c>
      <c r="G415" s="250">
        <v>15916</v>
      </c>
      <c r="H415" s="250">
        <v>0</v>
      </c>
      <c r="I415" s="250">
        <v>0</v>
      </c>
    </row>
  </sheetData>
  <mergeCells count="416">
    <mergeCell ref="C413:D413"/>
    <mergeCell ref="C414:D414"/>
    <mergeCell ref="C415:D415"/>
    <mergeCell ref="C407:D407"/>
    <mergeCell ref="C408:D408"/>
    <mergeCell ref="C383:D383"/>
    <mergeCell ref="C384:D384"/>
    <mergeCell ref="C385:D385"/>
    <mergeCell ref="C380:D380"/>
    <mergeCell ref="C381:D381"/>
    <mergeCell ref="C409:D409"/>
    <mergeCell ref="C410:D410"/>
    <mergeCell ref="C411:D411"/>
    <mergeCell ref="C412:D412"/>
    <mergeCell ref="C393:D393"/>
    <mergeCell ref="C394:D394"/>
    <mergeCell ref="C395:D395"/>
    <mergeCell ref="C390:D390"/>
    <mergeCell ref="C391:D391"/>
    <mergeCell ref="C392:D392"/>
    <mergeCell ref="C388:D388"/>
    <mergeCell ref="C389:D389"/>
    <mergeCell ref="C386:D386"/>
    <mergeCell ref="C387:D387"/>
    <mergeCell ref="C405:D405"/>
    <mergeCell ref="C406:D406"/>
    <mergeCell ref="C396:D396"/>
    <mergeCell ref="C402:D402"/>
    <mergeCell ref="C403:D403"/>
    <mergeCell ref="C397:D397"/>
    <mergeCell ref="C398:D398"/>
    <mergeCell ref="C399:D399"/>
    <mergeCell ref="C400:D400"/>
    <mergeCell ref="C401:D401"/>
    <mergeCell ref="C404:D404"/>
    <mergeCell ref="C382:D382"/>
    <mergeCell ref="C377:D377"/>
    <mergeCell ref="C378:D378"/>
    <mergeCell ref="C379:D379"/>
    <mergeCell ref="C374:D374"/>
    <mergeCell ref="C375:D375"/>
    <mergeCell ref="C376:D376"/>
    <mergeCell ref="C371:D371"/>
    <mergeCell ref="C372:D372"/>
    <mergeCell ref="C373:D373"/>
    <mergeCell ref="C368:D368"/>
    <mergeCell ref="C369:D369"/>
    <mergeCell ref="C370:D370"/>
    <mergeCell ref="C365:D365"/>
    <mergeCell ref="C366:D366"/>
    <mergeCell ref="C367:D367"/>
    <mergeCell ref="C362:D362"/>
    <mergeCell ref="C363:D363"/>
    <mergeCell ref="C364:D364"/>
    <mergeCell ref="C359:D359"/>
    <mergeCell ref="C360:D360"/>
    <mergeCell ref="C361:D361"/>
    <mergeCell ref="C356:D356"/>
    <mergeCell ref="C357:D357"/>
    <mergeCell ref="C358:D358"/>
    <mergeCell ref="C353:D353"/>
    <mergeCell ref="C354:D354"/>
    <mergeCell ref="C355:D355"/>
    <mergeCell ref="C350:D350"/>
    <mergeCell ref="C351:D351"/>
    <mergeCell ref="C352:D352"/>
    <mergeCell ref="C347:D347"/>
    <mergeCell ref="C348:D348"/>
    <mergeCell ref="C349:D349"/>
    <mergeCell ref="C344:D344"/>
    <mergeCell ref="C345:D345"/>
    <mergeCell ref="C346:D346"/>
    <mergeCell ref="C341:D341"/>
    <mergeCell ref="C342:D342"/>
    <mergeCell ref="C343:D343"/>
    <mergeCell ref="C338:D338"/>
    <mergeCell ref="C339:D339"/>
    <mergeCell ref="C340:D340"/>
    <mergeCell ref="C335:D335"/>
    <mergeCell ref="C336:D336"/>
    <mergeCell ref="C337:D337"/>
    <mergeCell ref="C332:D332"/>
    <mergeCell ref="C333:D333"/>
    <mergeCell ref="C334:D334"/>
    <mergeCell ref="C329:D329"/>
    <mergeCell ref="C330:D330"/>
    <mergeCell ref="C331:D331"/>
    <mergeCell ref="C326:D326"/>
    <mergeCell ref="C327:D327"/>
    <mergeCell ref="C328:D328"/>
    <mergeCell ref="C323:D323"/>
    <mergeCell ref="C324:D324"/>
    <mergeCell ref="C325:D325"/>
    <mergeCell ref="C320:D320"/>
    <mergeCell ref="C321:D321"/>
    <mergeCell ref="C322:D322"/>
    <mergeCell ref="C317:D317"/>
    <mergeCell ref="C318:D318"/>
    <mergeCell ref="C319:D319"/>
    <mergeCell ref="C314:D314"/>
    <mergeCell ref="C315:D315"/>
    <mergeCell ref="C316:D316"/>
    <mergeCell ref="C311:D311"/>
    <mergeCell ref="C312:D312"/>
    <mergeCell ref="C313:D313"/>
    <mergeCell ref="C305:D305"/>
    <mergeCell ref="C306:D306"/>
    <mergeCell ref="C310:D310"/>
    <mergeCell ref="C302:D302"/>
    <mergeCell ref="C303:D303"/>
    <mergeCell ref="C304:D304"/>
    <mergeCell ref="C307:D307"/>
    <mergeCell ref="C308:D308"/>
    <mergeCell ref="C309:D309"/>
    <mergeCell ref="C299:D299"/>
    <mergeCell ref="C300:D300"/>
    <mergeCell ref="C301:D301"/>
    <mergeCell ref="C296:D296"/>
    <mergeCell ref="C297:D297"/>
    <mergeCell ref="C298:D298"/>
    <mergeCell ref="C293:D293"/>
    <mergeCell ref="C294:D294"/>
    <mergeCell ref="C295:D295"/>
    <mergeCell ref="C286:D286"/>
    <mergeCell ref="C287:D287"/>
    <mergeCell ref="C288:D288"/>
    <mergeCell ref="C289:D289"/>
    <mergeCell ref="C290:D290"/>
    <mergeCell ref="C291:D291"/>
    <mergeCell ref="C292:D292"/>
    <mergeCell ref="C283:D283"/>
    <mergeCell ref="C284:D284"/>
    <mergeCell ref="C285:D285"/>
    <mergeCell ref="C280:D280"/>
    <mergeCell ref="C281:D281"/>
    <mergeCell ref="C282:D282"/>
    <mergeCell ref="C277:D277"/>
    <mergeCell ref="C278:D278"/>
    <mergeCell ref="C279:D279"/>
    <mergeCell ref="C274:D274"/>
    <mergeCell ref="C275:D275"/>
    <mergeCell ref="C276:D276"/>
    <mergeCell ref="C271:D271"/>
    <mergeCell ref="C272:D272"/>
    <mergeCell ref="C273:D273"/>
    <mergeCell ref="C268:D268"/>
    <mergeCell ref="C269:D269"/>
    <mergeCell ref="C270:D270"/>
    <mergeCell ref="C265:D265"/>
    <mergeCell ref="C266:D266"/>
    <mergeCell ref="C267:D267"/>
    <mergeCell ref="C262:D262"/>
    <mergeCell ref="C263:D263"/>
    <mergeCell ref="C264:D264"/>
    <mergeCell ref="C259:D259"/>
    <mergeCell ref="C260:D260"/>
    <mergeCell ref="C261:D261"/>
    <mergeCell ref="C256:D256"/>
    <mergeCell ref="C257:D257"/>
    <mergeCell ref="C258:D258"/>
    <mergeCell ref="C253:D253"/>
    <mergeCell ref="C254:D254"/>
    <mergeCell ref="C255:D255"/>
    <mergeCell ref="C250:D250"/>
    <mergeCell ref="C251:D251"/>
    <mergeCell ref="C252:D252"/>
    <mergeCell ref="C247:D247"/>
    <mergeCell ref="C248:D248"/>
    <mergeCell ref="C249:D249"/>
    <mergeCell ref="C244:D244"/>
    <mergeCell ref="C245:D245"/>
    <mergeCell ref="C246:D246"/>
    <mergeCell ref="C241:D241"/>
    <mergeCell ref="C242:D242"/>
    <mergeCell ref="C243:D243"/>
    <mergeCell ref="C238:D238"/>
    <mergeCell ref="C239:D239"/>
    <mergeCell ref="C240:D240"/>
    <mergeCell ref="C235:D235"/>
    <mergeCell ref="C236:D236"/>
    <mergeCell ref="C237:D237"/>
    <mergeCell ref="C232:D232"/>
    <mergeCell ref="C233:D233"/>
    <mergeCell ref="C234:D234"/>
    <mergeCell ref="C229:D229"/>
    <mergeCell ref="C230:D230"/>
    <mergeCell ref="C231:D231"/>
    <mergeCell ref="C226:D226"/>
    <mergeCell ref="C227:D227"/>
    <mergeCell ref="C228:D228"/>
    <mergeCell ref="C223:D223"/>
    <mergeCell ref="C224:D224"/>
    <mergeCell ref="C225:D225"/>
    <mergeCell ref="C220:D220"/>
    <mergeCell ref="C221:D221"/>
    <mergeCell ref="C222:D222"/>
    <mergeCell ref="C217:D217"/>
    <mergeCell ref="C218:D218"/>
    <mergeCell ref="C219:D219"/>
    <mergeCell ref="C214:D214"/>
    <mergeCell ref="C215:D215"/>
    <mergeCell ref="C216:D216"/>
    <mergeCell ref="C211:D211"/>
    <mergeCell ref="C212:D212"/>
    <mergeCell ref="C213:D213"/>
    <mergeCell ref="C208:D208"/>
    <mergeCell ref="C209:D209"/>
    <mergeCell ref="C210:D210"/>
    <mergeCell ref="C205:D205"/>
    <mergeCell ref="C206:D206"/>
    <mergeCell ref="C207:D207"/>
    <mergeCell ref="C202:D202"/>
    <mergeCell ref="C203:D203"/>
    <mergeCell ref="C204:D204"/>
    <mergeCell ref="C199:D199"/>
    <mergeCell ref="C200:D200"/>
    <mergeCell ref="C201:D201"/>
    <mergeCell ref="C196:D196"/>
    <mergeCell ref="C197:D197"/>
    <mergeCell ref="C198:D198"/>
    <mergeCell ref="C193:D193"/>
    <mergeCell ref="C194:D194"/>
    <mergeCell ref="C195:D195"/>
    <mergeCell ref="C178:D178"/>
    <mergeCell ref="C179:D179"/>
    <mergeCell ref="C180:D180"/>
    <mergeCell ref="C184:D184"/>
    <mergeCell ref="C185:D185"/>
    <mergeCell ref="C186:D186"/>
    <mergeCell ref="C187:D187"/>
    <mergeCell ref="C188:D188"/>
    <mergeCell ref="C189:D189"/>
    <mergeCell ref="C190:D190"/>
    <mergeCell ref="C191:D191"/>
    <mergeCell ref="C192:D192"/>
    <mergeCell ref="C181:D181"/>
    <mergeCell ref="C182:D182"/>
    <mergeCell ref="C183:D183"/>
    <mergeCell ref="C175:D175"/>
    <mergeCell ref="C176:D176"/>
    <mergeCell ref="C177:D177"/>
    <mergeCell ref="C172:D172"/>
    <mergeCell ref="C173:D173"/>
    <mergeCell ref="C174:D174"/>
    <mergeCell ref="C169:D169"/>
    <mergeCell ref="C170:D170"/>
    <mergeCell ref="C171:D171"/>
    <mergeCell ref="C166:D166"/>
    <mergeCell ref="C167:D167"/>
    <mergeCell ref="C168:D168"/>
    <mergeCell ref="C163:D163"/>
    <mergeCell ref="C164:D164"/>
    <mergeCell ref="C165:D165"/>
    <mergeCell ref="C160:D160"/>
    <mergeCell ref="C161:D161"/>
    <mergeCell ref="C162:D162"/>
    <mergeCell ref="C157:D157"/>
    <mergeCell ref="C158:D158"/>
    <mergeCell ref="C159:D159"/>
    <mergeCell ref="C154:D154"/>
    <mergeCell ref="C155:D155"/>
    <mergeCell ref="C156:D156"/>
    <mergeCell ref="C151:D151"/>
    <mergeCell ref="C152:D152"/>
    <mergeCell ref="C153:D153"/>
    <mergeCell ref="C148:D148"/>
    <mergeCell ref="C149:D149"/>
    <mergeCell ref="C150:D150"/>
    <mergeCell ref="C145:D145"/>
    <mergeCell ref="C146:D146"/>
    <mergeCell ref="C147:D147"/>
    <mergeCell ref="C142:D142"/>
    <mergeCell ref="C143:D143"/>
    <mergeCell ref="C144:D144"/>
    <mergeCell ref="C139:D139"/>
    <mergeCell ref="C140:D140"/>
    <mergeCell ref="C141:D141"/>
    <mergeCell ref="C136:D136"/>
    <mergeCell ref="C137:D137"/>
    <mergeCell ref="C138:D138"/>
    <mergeCell ref="C133:D133"/>
    <mergeCell ref="C134:D134"/>
    <mergeCell ref="C135:D135"/>
    <mergeCell ref="C130:D130"/>
    <mergeCell ref="C131:D131"/>
    <mergeCell ref="C132:D132"/>
    <mergeCell ref="C127:D127"/>
    <mergeCell ref="C128:D128"/>
    <mergeCell ref="C129:D129"/>
    <mergeCell ref="C124:D124"/>
    <mergeCell ref="C125:D125"/>
    <mergeCell ref="C126:D126"/>
    <mergeCell ref="C121:D121"/>
    <mergeCell ref="C122:D122"/>
    <mergeCell ref="C123:D123"/>
    <mergeCell ref="C116:D116"/>
    <mergeCell ref="C117:D117"/>
    <mergeCell ref="C118:D118"/>
    <mergeCell ref="C119:D119"/>
    <mergeCell ref="C120:D120"/>
    <mergeCell ref="C112:D112"/>
    <mergeCell ref="C113:D113"/>
    <mergeCell ref="C114:D114"/>
    <mergeCell ref="C115:D115"/>
    <mergeCell ref="C108:D108"/>
    <mergeCell ref="C109:D109"/>
    <mergeCell ref="C110:D110"/>
    <mergeCell ref="C111:D111"/>
    <mergeCell ref="C103:D103"/>
    <mergeCell ref="C104:D104"/>
    <mergeCell ref="C105:D105"/>
    <mergeCell ref="C106:D106"/>
    <mergeCell ref="C107:D107"/>
    <mergeCell ref="C94:D94"/>
    <mergeCell ref="C95:D95"/>
    <mergeCell ref="C96:D96"/>
    <mergeCell ref="C102:D102"/>
    <mergeCell ref="C90:D90"/>
    <mergeCell ref="C91:D91"/>
    <mergeCell ref="C92:D92"/>
    <mergeCell ref="C93:D93"/>
    <mergeCell ref="C86:D86"/>
    <mergeCell ref="C87:D87"/>
    <mergeCell ref="C88:D88"/>
    <mergeCell ref="C89:D89"/>
    <mergeCell ref="C97:D97"/>
    <mergeCell ref="C98:D98"/>
    <mergeCell ref="C99:D99"/>
    <mergeCell ref="C100:D100"/>
    <mergeCell ref="C101:D101"/>
    <mergeCell ref="C81:D81"/>
    <mergeCell ref="C82:D82"/>
    <mergeCell ref="C83:D83"/>
    <mergeCell ref="C84:D84"/>
    <mergeCell ref="C85:D85"/>
    <mergeCell ref="C77:D77"/>
    <mergeCell ref="C78:D78"/>
    <mergeCell ref="C79:D79"/>
    <mergeCell ref="C80:D80"/>
    <mergeCell ref="C74:D74"/>
    <mergeCell ref="C75:D75"/>
    <mergeCell ref="C76:D76"/>
    <mergeCell ref="C71:D71"/>
    <mergeCell ref="C72:D72"/>
    <mergeCell ref="C73:D73"/>
    <mergeCell ref="C68:D68"/>
    <mergeCell ref="C69:D69"/>
    <mergeCell ref="C70:D70"/>
    <mergeCell ref="C65:D65"/>
    <mergeCell ref="C66:D66"/>
    <mergeCell ref="C67:D67"/>
    <mergeCell ref="C62:D62"/>
    <mergeCell ref="C63:D63"/>
    <mergeCell ref="C64:D64"/>
    <mergeCell ref="C59:D59"/>
    <mergeCell ref="C60:D60"/>
    <mergeCell ref="C61:D61"/>
    <mergeCell ref="C56:D56"/>
    <mergeCell ref="C57:D57"/>
    <mergeCell ref="C58:D58"/>
    <mergeCell ref="C53:D53"/>
    <mergeCell ref="C54:D54"/>
    <mergeCell ref="C55:D55"/>
    <mergeCell ref="C50:D50"/>
    <mergeCell ref="C51:D51"/>
    <mergeCell ref="C52:D52"/>
    <mergeCell ref="C47:D47"/>
    <mergeCell ref="C48:D48"/>
    <mergeCell ref="C49:D49"/>
    <mergeCell ref="C44:D44"/>
    <mergeCell ref="C45:D45"/>
    <mergeCell ref="C46:D46"/>
    <mergeCell ref="C41:D41"/>
    <mergeCell ref="C42:D42"/>
    <mergeCell ref="C43:D43"/>
    <mergeCell ref="C38:D38"/>
    <mergeCell ref="C39:D39"/>
    <mergeCell ref="C40:D40"/>
    <mergeCell ref="C35:D35"/>
    <mergeCell ref="C36:D36"/>
    <mergeCell ref="C37:D37"/>
    <mergeCell ref="C32:D32"/>
    <mergeCell ref="C33:D33"/>
    <mergeCell ref="C34:D34"/>
    <mergeCell ref="C29:D29"/>
    <mergeCell ref="C30:D30"/>
    <mergeCell ref="C31:D31"/>
    <mergeCell ref="C26:D26"/>
    <mergeCell ref="C27:D27"/>
    <mergeCell ref="C28:D28"/>
    <mergeCell ref="C23:D23"/>
    <mergeCell ref="C24:D24"/>
    <mergeCell ref="C25:D25"/>
    <mergeCell ref="C21:D21"/>
    <mergeCell ref="C22:D22"/>
    <mergeCell ref="C17:D17"/>
    <mergeCell ref="C18:D18"/>
    <mergeCell ref="C19:D19"/>
    <mergeCell ref="C16:D16"/>
    <mergeCell ref="C12:D12"/>
    <mergeCell ref="C13:D13"/>
    <mergeCell ref="C20:D20"/>
    <mergeCell ref="C10:D10"/>
    <mergeCell ref="C11:D11"/>
    <mergeCell ref="D6:G6"/>
    <mergeCell ref="C8:D8"/>
    <mergeCell ref="C14:D14"/>
    <mergeCell ref="C15:D15"/>
    <mergeCell ref="B1:C1"/>
    <mergeCell ref="D1:E1"/>
    <mergeCell ref="F1:I1"/>
    <mergeCell ref="B2:C2"/>
    <mergeCell ref="D2:E2"/>
    <mergeCell ref="F2:I2"/>
    <mergeCell ref="B3:J4"/>
    <mergeCell ref="C9:D9"/>
  </mergeCells>
  <pageMargins left="0.7" right="0.7" top="0.75" bottom="0.75" header="0.3" footer="0.3"/>
  <pageSetup paperSize="9" scale="6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DF2E6-284A-490B-9732-F1BC49FFD49E}">
  <sheetPr>
    <pageSetUpPr fitToPage="1"/>
  </sheetPr>
  <dimension ref="A1:P640"/>
  <sheetViews>
    <sheetView topLeftCell="A605" workbookViewId="0">
      <selection activeCell="N19" sqref="N19"/>
    </sheetView>
  </sheetViews>
  <sheetFormatPr defaultColWidth="9.140625" defaultRowHeight="15" x14ac:dyDescent="0.25"/>
  <cols>
    <col min="1" max="1" width="21.5703125" style="180" customWidth="1"/>
    <col min="2" max="2" width="26.5703125" style="180" customWidth="1"/>
    <col min="3" max="3" width="42.28515625" style="180" customWidth="1"/>
    <col min="4" max="4" width="14.85546875" style="180" customWidth="1"/>
    <col min="5" max="5" width="3.140625" style="180" hidden="1" customWidth="1"/>
    <col min="6" max="6" width="14.85546875" style="202" customWidth="1"/>
    <col min="7" max="7" width="14.85546875" style="180" customWidth="1"/>
    <col min="8" max="8" width="17" style="180" customWidth="1"/>
    <col min="9" max="9" width="18.28515625" style="180" customWidth="1"/>
    <col min="10" max="10" width="11.7109375" style="180" customWidth="1"/>
    <col min="11" max="11" width="9.140625" style="180"/>
    <col min="12" max="12" width="10.5703125" style="180" bestFit="1" customWidth="1"/>
    <col min="13" max="15" width="9.140625" style="180"/>
    <col min="16" max="16" width="9.5703125" style="180" bestFit="1" customWidth="1"/>
    <col min="17" max="16384" width="9.140625" style="180"/>
  </cols>
  <sheetData>
    <row r="1" spans="1:12" ht="13.5" customHeight="1" x14ac:dyDescent="0.25">
      <c r="A1" s="326" t="s">
        <v>119</v>
      </c>
      <c r="B1" s="326"/>
      <c r="C1" s="326" t="s">
        <v>119</v>
      </c>
      <c r="D1" s="326"/>
      <c r="F1" s="326" t="s">
        <v>119</v>
      </c>
      <c r="G1" s="326"/>
      <c r="H1" s="326"/>
      <c r="I1" s="326"/>
    </row>
    <row r="2" spans="1:12" ht="13.5" customHeight="1" x14ac:dyDescent="0.25">
      <c r="A2" s="326" t="s">
        <v>119</v>
      </c>
      <c r="B2" s="326"/>
      <c r="C2" s="326" t="s">
        <v>119</v>
      </c>
      <c r="D2" s="326"/>
      <c r="F2" s="326" t="s">
        <v>119</v>
      </c>
      <c r="G2" s="326"/>
      <c r="H2" s="326"/>
      <c r="I2" s="326"/>
    </row>
    <row r="3" spans="1:12" ht="12" customHeight="1" x14ac:dyDescent="0.25">
      <c r="A3" s="305" t="s">
        <v>399</v>
      </c>
      <c r="B3" s="305"/>
      <c r="C3" s="305"/>
      <c r="D3" s="305"/>
      <c r="E3" s="305"/>
      <c r="F3" s="305"/>
      <c r="G3" s="305"/>
      <c r="H3" s="305"/>
      <c r="I3" s="305"/>
      <c r="J3" s="305"/>
    </row>
    <row r="4" spans="1:12" ht="32.25" customHeight="1" x14ac:dyDescent="0.25">
      <c r="A4" s="305"/>
      <c r="B4" s="305"/>
      <c r="C4" s="305"/>
      <c r="D4" s="305"/>
      <c r="E4" s="305"/>
      <c r="F4" s="305"/>
      <c r="G4" s="305"/>
      <c r="H4" s="305"/>
      <c r="I4" s="305"/>
      <c r="J4" s="305"/>
    </row>
    <row r="5" spans="1:12" ht="32.25" customHeight="1" x14ac:dyDescent="0.25">
      <c r="A5" s="179"/>
      <c r="B5" s="179"/>
      <c r="C5" s="179"/>
      <c r="D5" s="179"/>
      <c r="E5" s="179"/>
      <c r="F5" s="200"/>
      <c r="G5" s="179"/>
      <c r="H5" s="179"/>
      <c r="I5" s="179"/>
      <c r="J5" s="179"/>
    </row>
    <row r="7" spans="1:12" ht="15" customHeight="1" x14ac:dyDescent="0.25">
      <c r="A7" s="190" t="s">
        <v>120</v>
      </c>
      <c r="B7" s="327" t="s">
        <v>121</v>
      </c>
      <c r="C7" s="327"/>
      <c r="D7" s="191" t="s">
        <v>394</v>
      </c>
      <c r="E7" s="219" t="s">
        <v>122</v>
      </c>
      <c r="F7" s="219" t="s">
        <v>122</v>
      </c>
      <c r="G7" s="191" t="s">
        <v>395</v>
      </c>
      <c r="H7" s="191" t="s">
        <v>123</v>
      </c>
      <c r="I7" s="191" t="s">
        <v>396</v>
      </c>
    </row>
    <row r="8" spans="1:12" x14ac:dyDescent="0.25">
      <c r="A8" s="155" t="s">
        <v>269</v>
      </c>
      <c r="B8" s="338" t="s">
        <v>124</v>
      </c>
      <c r="C8" s="338"/>
      <c r="D8" s="156">
        <f>SUM(D9)</f>
        <v>1021706.1499999999</v>
      </c>
      <c r="E8" s="156">
        <f t="shared" ref="E8:F10" si="0">SUM(E9)</f>
        <v>1322975</v>
      </c>
      <c r="F8" s="156">
        <f t="shared" si="0"/>
        <v>1317010</v>
      </c>
      <c r="G8" s="156">
        <f t="shared" ref="G8:I10" si="1">SUM(G9)</f>
        <v>1470365</v>
      </c>
      <c r="H8" s="156">
        <f t="shared" si="1"/>
        <v>1418084</v>
      </c>
      <c r="I8" s="156">
        <f t="shared" si="1"/>
        <v>1389296</v>
      </c>
    </row>
    <row r="9" spans="1:12" ht="24" customHeight="1" x14ac:dyDescent="0.25">
      <c r="A9" s="157" t="s">
        <v>125</v>
      </c>
      <c r="B9" s="321" t="s">
        <v>126</v>
      </c>
      <c r="C9" s="321"/>
      <c r="D9" s="189">
        <f>SUM(D10)</f>
        <v>1021706.1499999999</v>
      </c>
      <c r="E9" s="217">
        <f t="shared" si="0"/>
        <v>1322975</v>
      </c>
      <c r="F9" s="217">
        <f t="shared" si="0"/>
        <v>1317010</v>
      </c>
      <c r="G9" s="189">
        <f t="shared" si="1"/>
        <v>1470365</v>
      </c>
      <c r="H9" s="189">
        <f t="shared" si="1"/>
        <v>1418084</v>
      </c>
      <c r="I9" s="189">
        <f t="shared" si="1"/>
        <v>1389296</v>
      </c>
    </row>
    <row r="10" spans="1:12" x14ac:dyDescent="0.25">
      <c r="A10" s="159" t="s">
        <v>127</v>
      </c>
      <c r="B10" s="334" t="s">
        <v>128</v>
      </c>
      <c r="C10" s="334"/>
      <c r="D10" s="187">
        <f>SUM(D11)</f>
        <v>1021706.1499999999</v>
      </c>
      <c r="E10" s="212">
        <f t="shared" si="0"/>
        <v>1322975</v>
      </c>
      <c r="F10" s="212">
        <f t="shared" si="0"/>
        <v>1317010</v>
      </c>
      <c r="G10" s="187">
        <f t="shared" si="1"/>
        <v>1470365</v>
      </c>
      <c r="H10" s="187">
        <f t="shared" si="1"/>
        <v>1418084</v>
      </c>
      <c r="I10" s="187">
        <f t="shared" si="1"/>
        <v>1389296</v>
      </c>
    </row>
    <row r="11" spans="1:12" ht="24" x14ac:dyDescent="0.25">
      <c r="A11" s="161" t="s">
        <v>129</v>
      </c>
      <c r="B11" s="335" t="s">
        <v>130</v>
      </c>
      <c r="C11" s="335"/>
      <c r="D11" s="188">
        <f>SUM(D12+D94)</f>
        <v>1021706.1499999999</v>
      </c>
      <c r="E11" s="266">
        <f t="shared" ref="E11:I11" si="2">SUM(E12+E94)</f>
        <v>1322975</v>
      </c>
      <c r="F11" s="266">
        <f t="shared" si="2"/>
        <v>1317010</v>
      </c>
      <c r="G11" s="266">
        <f t="shared" si="2"/>
        <v>1470365</v>
      </c>
      <c r="H11" s="266">
        <f t="shared" si="2"/>
        <v>1418084</v>
      </c>
      <c r="I11" s="266">
        <f t="shared" si="2"/>
        <v>1389296</v>
      </c>
    </row>
    <row r="12" spans="1:12" ht="24" customHeight="1" x14ac:dyDescent="0.25">
      <c r="A12" s="165" t="s">
        <v>131</v>
      </c>
      <c r="B12" s="324" t="s">
        <v>270</v>
      </c>
      <c r="C12" s="324"/>
      <c r="D12" s="183">
        <f t="shared" ref="D12:I12" si="3">SUM(D13+D23+D86)</f>
        <v>409976.66000000003</v>
      </c>
      <c r="E12" s="206">
        <f t="shared" si="3"/>
        <v>508801</v>
      </c>
      <c r="F12" s="206">
        <f t="shared" si="3"/>
        <v>512301</v>
      </c>
      <c r="G12" s="183">
        <f>SUM(G13+G23+G86)</f>
        <v>500014</v>
      </c>
      <c r="H12" s="183">
        <f>SUM(H13+H23+H86)</f>
        <v>476014</v>
      </c>
      <c r="I12" s="183">
        <f t="shared" si="3"/>
        <v>476014</v>
      </c>
    </row>
    <row r="13" spans="1:12" x14ac:dyDescent="0.25">
      <c r="A13" s="167" t="s">
        <v>132</v>
      </c>
      <c r="B13" s="325" t="s">
        <v>271</v>
      </c>
      <c r="C13" s="325"/>
      <c r="D13" s="184">
        <f>SUM(D14+D19)</f>
        <v>277292.76</v>
      </c>
      <c r="E13" s="207">
        <f t="shared" ref="E13:F13" si="4">SUM(E14+E19)</f>
        <v>289000</v>
      </c>
      <c r="F13" s="207">
        <f t="shared" si="4"/>
        <v>292500</v>
      </c>
      <c r="G13" s="184">
        <f>SUM(G14+G19)</f>
        <v>292500</v>
      </c>
      <c r="H13" s="252">
        <f>SUM(H14+H19)</f>
        <v>292500</v>
      </c>
      <c r="I13" s="252">
        <f t="shared" ref="I13" si="5">SUM(I14+I19)</f>
        <v>292500</v>
      </c>
      <c r="L13" s="171"/>
    </row>
    <row r="14" spans="1:12" x14ac:dyDescent="0.25">
      <c r="A14" s="169" t="s">
        <v>133</v>
      </c>
      <c r="B14" s="333" t="s">
        <v>50</v>
      </c>
      <c r="C14" s="333"/>
      <c r="D14" s="185">
        <f>SUM(D15)</f>
        <v>277292.76</v>
      </c>
      <c r="E14" s="209">
        <f t="shared" ref="E14:F14" si="6">SUM(E15)</f>
        <v>272200</v>
      </c>
      <c r="F14" s="209">
        <f t="shared" si="6"/>
        <v>275700</v>
      </c>
      <c r="G14" s="185">
        <f>SUM(G15)</f>
        <v>275700</v>
      </c>
      <c r="H14" s="185">
        <f>SUM(H15)</f>
        <v>275700</v>
      </c>
      <c r="I14" s="222">
        <f>SUM(I15)</f>
        <v>275700</v>
      </c>
    </row>
    <row r="15" spans="1:12" x14ac:dyDescent="0.25">
      <c r="A15" s="172" t="s">
        <v>228</v>
      </c>
      <c r="B15" s="329" t="s">
        <v>135</v>
      </c>
      <c r="C15" s="329"/>
      <c r="D15" s="181">
        <f>SUM(D16:D18)</f>
        <v>277292.76</v>
      </c>
      <c r="E15" s="203">
        <f t="shared" ref="E15:F15" si="7">SUM(E16:E18)</f>
        <v>272200</v>
      </c>
      <c r="F15" s="203">
        <f t="shared" si="7"/>
        <v>275700</v>
      </c>
      <c r="G15" s="181">
        <f>SUM(G16:G18)</f>
        <v>275700</v>
      </c>
      <c r="H15" s="223">
        <v>275700</v>
      </c>
      <c r="I15" s="223">
        <v>275700</v>
      </c>
    </row>
    <row r="16" spans="1:12" x14ac:dyDescent="0.25">
      <c r="A16" s="176" t="s">
        <v>272</v>
      </c>
      <c r="B16" s="332" t="s">
        <v>273</v>
      </c>
      <c r="C16" s="332"/>
      <c r="D16" s="182">
        <v>190221.31</v>
      </c>
      <c r="E16" s="205">
        <v>219500</v>
      </c>
      <c r="F16" s="205">
        <v>219500</v>
      </c>
      <c r="G16" s="182">
        <v>219500</v>
      </c>
      <c r="H16" s="182"/>
      <c r="I16" s="182"/>
    </row>
    <row r="17" spans="1:12" x14ac:dyDescent="0.25">
      <c r="A17" s="176" t="s">
        <v>274</v>
      </c>
      <c r="B17" s="332" t="s">
        <v>275</v>
      </c>
      <c r="C17" s="332"/>
      <c r="D17" s="182">
        <v>57051.39</v>
      </c>
      <c r="E17" s="205">
        <v>16500</v>
      </c>
      <c r="F17" s="205">
        <v>20000</v>
      </c>
      <c r="G17" s="182">
        <v>20000</v>
      </c>
      <c r="H17" s="182"/>
      <c r="I17" s="182"/>
    </row>
    <row r="18" spans="1:12" ht="14.25" customHeight="1" x14ac:dyDescent="0.25">
      <c r="A18" s="176" t="s">
        <v>276</v>
      </c>
      <c r="B18" s="332" t="s">
        <v>277</v>
      </c>
      <c r="C18" s="332"/>
      <c r="D18" s="182">
        <v>30020.06</v>
      </c>
      <c r="E18" s="205">
        <v>36200</v>
      </c>
      <c r="F18" s="205">
        <v>36200</v>
      </c>
      <c r="G18" s="182">
        <v>36200</v>
      </c>
      <c r="H18" s="182"/>
      <c r="I18" s="182"/>
    </row>
    <row r="19" spans="1:12" x14ac:dyDescent="0.25">
      <c r="A19" s="169" t="s">
        <v>136</v>
      </c>
      <c r="B19" s="333" t="s">
        <v>103</v>
      </c>
      <c r="C19" s="333"/>
      <c r="D19" s="185">
        <v>0</v>
      </c>
      <c r="E19" s="209">
        <f t="shared" ref="E19:F19" si="8">SUM(E20)</f>
        <v>16800</v>
      </c>
      <c r="F19" s="209">
        <f t="shared" si="8"/>
        <v>16800</v>
      </c>
      <c r="G19" s="185">
        <f>SUM(G20)</f>
        <v>16800</v>
      </c>
      <c r="H19" s="185">
        <v>16800</v>
      </c>
      <c r="I19" s="185">
        <v>16800</v>
      </c>
    </row>
    <row r="20" spans="1:12" ht="16.5" customHeight="1" x14ac:dyDescent="0.25">
      <c r="A20" s="172" t="s">
        <v>137</v>
      </c>
      <c r="B20" s="329" t="s">
        <v>138</v>
      </c>
      <c r="C20" s="329"/>
      <c r="D20" s="181">
        <v>0</v>
      </c>
      <c r="E20" s="203">
        <f t="shared" ref="E20:F20" si="9">SUM(E21:E22)</f>
        <v>16800</v>
      </c>
      <c r="F20" s="203">
        <f t="shared" si="9"/>
        <v>16800</v>
      </c>
      <c r="G20" s="181">
        <f>SUM(G21:G22)</f>
        <v>16800</v>
      </c>
      <c r="H20" s="181">
        <v>16800</v>
      </c>
      <c r="I20" s="181">
        <v>16800</v>
      </c>
    </row>
    <row r="21" spans="1:12" x14ac:dyDescent="0.25">
      <c r="A21" s="176" t="s">
        <v>272</v>
      </c>
      <c r="B21" s="332" t="s">
        <v>273</v>
      </c>
      <c r="C21" s="332"/>
      <c r="D21" s="182">
        <v>0</v>
      </c>
      <c r="E21" s="205">
        <v>14400</v>
      </c>
      <c r="F21" s="205">
        <v>14400</v>
      </c>
      <c r="G21" s="182">
        <v>14400</v>
      </c>
      <c r="H21" s="182"/>
      <c r="I21" s="182"/>
    </row>
    <row r="22" spans="1:12" ht="13.5" customHeight="1" x14ac:dyDescent="0.25">
      <c r="A22" s="176" t="s">
        <v>276</v>
      </c>
      <c r="B22" s="332" t="s">
        <v>277</v>
      </c>
      <c r="C22" s="332"/>
      <c r="D22" s="182">
        <v>0</v>
      </c>
      <c r="E22" s="205">
        <v>2400</v>
      </c>
      <c r="F22" s="205">
        <v>2400</v>
      </c>
      <c r="G22" s="182">
        <v>2400</v>
      </c>
      <c r="H22" s="182"/>
      <c r="I22" s="182"/>
    </row>
    <row r="23" spans="1:12" ht="24" customHeight="1" x14ac:dyDescent="0.25">
      <c r="A23" s="167" t="s">
        <v>139</v>
      </c>
      <c r="B23" s="325" t="s">
        <v>140</v>
      </c>
      <c r="C23" s="325"/>
      <c r="D23" s="184">
        <f t="shared" ref="D23:I23" si="10">SUM(D24+D51+D75+D79+D83)</f>
        <v>120777.02000000002</v>
      </c>
      <c r="E23" s="207">
        <f t="shared" si="10"/>
        <v>210801</v>
      </c>
      <c r="F23" s="207">
        <f t="shared" si="10"/>
        <v>210801</v>
      </c>
      <c r="G23" s="184">
        <f>SUM(G24+G51+G75+G79+G83)</f>
        <v>193514</v>
      </c>
      <c r="H23" s="184">
        <f>SUM(H24+H51+H75+H79+H83)</f>
        <v>183514</v>
      </c>
      <c r="I23" s="184">
        <f t="shared" si="10"/>
        <v>183514</v>
      </c>
    </row>
    <row r="24" spans="1:12" x14ac:dyDescent="0.25">
      <c r="A24" s="169" t="s">
        <v>133</v>
      </c>
      <c r="B24" s="333" t="s">
        <v>50</v>
      </c>
      <c r="C24" s="333"/>
      <c r="D24" s="185">
        <f>SUM(D25)</f>
        <v>93944.930000000008</v>
      </c>
      <c r="E24" s="209">
        <f>SUM(E25+E44)</f>
        <v>159011</v>
      </c>
      <c r="F24" s="209">
        <f>SUM(F25+F44)</f>
        <v>159011</v>
      </c>
      <c r="G24" s="185">
        <f>SUM(G25+G44)</f>
        <v>141724</v>
      </c>
      <c r="H24" s="253">
        <f>SUM(H25+H44)</f>
        <v>131724</v>
      </c>
      <c r="I24" s="253">
        <f t="shared" ref="I24" si="11">SUM(I25+I44)</f>
        <v>131724</v>
      </c>
      <c r="L24" s="171"/>
    </row>
    <row r="25" spans="1:12" x14ac:dyDescent="0.25">
      <c r="A25" s="172" t="s">
        <v>228</v>
      </c>
      <c r="B25" s="329" t="s">
        <v>135</v>
      </c>
      <c r="C25" s="329"/>
      <c r="D25" s="181">
        <f>SUM(D26:D43)</f>
        <v>93944.930000000008</v>
      </c>
      <c r="E25" s="203">
        <f>SUM(E26:E43)</f>
        <v>122331</v>
      </c>
      <c r="F25" s="203">
        <f>SUM(F26:F43)</f>
        <v>122331</v>
      </c>
      <c r="G25" s="181">
        <f>SUM(G26:G43)</f>
        <v>110044</v>
      </c>
      <c r="H25" s="181">
        <v>110044</v>
      </c>
      <c r="I25" s="248">
        <v>110044</v>
      </c>
    </row>
    <row r="26" spans="1:12" x14ac:dyDescent="0.25">
      <c r="A26" s="176" t="s">
        <v>278</v>
      </c>
      <c r="B26" s="332" t="s">
        <v>279</v>
      </c>
      <c r="C26" s="332"/>
      <c r="D26" s="182">
        <v>412.18</v>
      </c>
      <c r="E26" s="205">
        <v>1000</v>
      </c>
      <c r="F26" s="205">
        <v>1000</v>
      </c>
      <c r="G26" s="182">
        <v>1000</v>
      </c>
      <c r="H26" s="182"/>
      <c r="I26" s="182"/>
      <c r="L26" s="171"/>
    </row>
    <row r="27" spans="1:12" x14ac:dyDescent="0.25">
      <c r="A27" s="176" t="s">
        <v>280</v>
      </c>
      <c r="B27" s="332" t="s">
        <v>281</v>
      </c>
      <c r="C27" s="332"/>
      <c r="D27" s="182">
        <v>17205.72</v>
      </c>
      <c r="E27" s="205">
        <v>24000</v>
      </c>
      <c r="F27" s="205">
        <v>24000</v>
      </c>
      <c r="G27" s="182">
        <v>22000</v>
      </c>
      <c r="H27" s="182"/>
      <c r="I27" s="182"/>
    </row>
    <row r="28" spans="1:12" x14ac:dyDescent="0.25">
      <c r="A28" s="176">
        <v>3213</v>
      </c>
      <c r="B28" s="332" t="s">
        <v>282</v>
      </c>
      <c r="C28" s="332"/>
      <c r="D28" s="182">
        <v>520</v>
      </c>
      <c r="E28" s="205">
        <v>2000</v>
      </c>
      <c r="F28" s="205">
        <v>2000</v>
      </c>
      <c r="G28" s="182">
        <v>2000</v>
      </c>
      <c r="H28" s="182"/>
      <c r="I28" s="182"/>
      <c r="L28" s="171"/>
    </row>
    <row r="29" spans="1:12" ht="15" customHeight="1" x14ac:dyDescent="0.25">
      <c r="A29" s="176" t="s">
        <v>283</v>
      </c>
      <c r="B29" s="332" t="s">
        <v>284</v>
      </c>
      <c r="C29" s="332"/>
      <c r="D29" s="182">
        <v>800</v>
      </c>
      <c r="E29" s="205">
        <v>1000</v>
      </c>
      <c r="F29" s="205">
        <v>1000</v>
      </c>
      <c r="G29" s="182">
        <v>1000</v>
      </c>
      <c r="H29" s="182"/>
      <c r="I29" s="182"/>
    </row>
    <row r="30" spans="1:12" x14ac:dyDescent="0.25">
      <c r="A30" s="176">
        <v>3223</v>
      </c>
      <c r="B30" s="332" t="s">
        <v>285</v>
      </c>
      <c r="C30" s="332"/>
      <c r="D30" s="182">
        <v>17500</v>
      </c>
      <c r="E30" s="205">
        <v>27156</v>
      </c>
      <c r="F30" s="205">
        <v>27156</v>
      </c>
      <c r="G30" s="182">
        <v>25000</v>
      </c>
      <c r="H30" s="182"/>
      <c r="I30" s="182"/>
    </row>
    <row r="31" spans="1:12" ht="12" customHeight="1" x14ac:dyDescent="0.25">
      <c r="A31" s="176">
        <v>3231</v>
      </c>
      <c r="B31" s="332" t="s">
        <v>286</v>
      </c>
      <c r="C31" s="332"/>
      <c r="D31" s="182">
        <v>2000</v>
      </c>
      <c r="E31" s="205">
        <v>3000</v>
      </c>
      <c r="F31" s="205">
        <v>3000</v>
      </c>
      <c r="G31" s="182">
        <v>3000</v>
      </c>
      <c r="H31" s="182"/>
      <c r="I31" s="182"/>
    </row>
    <row r="32" spans="1:12" ht="17.25" customHeight="1" x14ac:dyDescent="0.25">
      <c r="A32" s="176">
        <v>3232</v>
      </c>
      <c r="B32" s="332" t="s">
        <v>287</v>
      </c>
      <c r="C32" s="332"/>
      <c r="D32" s="182">
        <v>27351.09</v>
      </c>
      <c r="E32" s="205">
        <v>30000</v>
      </c>
      <c r="F32" s="205">
        <v>30000</v>
      </c>
      <c r="G32" s="260">
        <v>11000</v>
      </c>
      <c r="H32" s="182"/>
      <c r="I32" s="182"/>
    </row>
    <row r="33" spans="1:9" x14ac:dyDescent="0.25">
      <c r="A33" s="176">
        <v>3234</v>
      </c>
      <c r="B33" s="332" t="s">
        <v>288</v>
      </c>
      <c r="C33" s="332"/>
      <c r="D33" s="182">
        <v>2665.61</v>
      </c>
      <c r="E33" s="205">
        <v>3000</v>
      </c>
      <c r="F33" s="205">
        <v>3000</v>
      </c>
      <c r="G33" s="182">
        <v>5000</v>
      </c>
      <c r="H33" s="182"/>
      <c r="I33" s="182"/>
    </row>
    <row r="34" spans="1:9" x14ac:dyDescent="0.25">
      <c r="A34" s="176">
        <v>3236</v>
      </c>
      <c r="B34" s="332" t="s">
        <v>289</v>
      </c>
      <c r="C34" s="332"/>
      <c r="D34" s="182">
        <v>0</v>
      </c>
      <c r="E34" s="205">
        <v>4000</v>
      </c>
      <c r="F34" s="205">
        <v>4000</v>
      </c>
      <c r="G34" s="182">
        <v>4000</v>
      </c>
      <c r="H34" s="182"/>
      <c r="I34" s="182"/>
    </row>
    <row r="35" spans="1:9" x14ac:dyDescent="0.25">
      <c r="A35" s="176">
        <v>3237</v>
      </c>
      <c r="B35" s="332" t="s">
        <v>290</v>
      </c>
      <c r="C35" s="332"/>
      <c r="D35" s="182">
        <v>6043.01</v>
      </c>
      <c r="E35" s="205">
        <v>5000</v>
      </c>
      <c r="F35" s="205">
        <v>5000</v>
      </c>
      <c r="G35" s="182">
        <v>7000</v>
      </c>
      <c r="H35" s="182"/>
      <c r="I35" s="182"/>
    </row>
    <row r="36" spans="1:9" x14ac:dyDescent="0.25">
      <c r="A36" s="176">
        <v>3238</v>
      </c>
      <c r="B36" s="332" t="s">
        <v>291</v>
      </c>
      <c r="C36" s="332"/>
      <c r="D36" s="182">
        <v>5400</v>
      </c>
      <c r="E36" s="205">
        <v>10000</v>
      </c>
      <c r="F36" s="205">
        <v>10000</v>
      </c>
      <c r="G36" s="182">
        <v>10000</v>
      </c>
      <c r="H36" s="182"/>
      <c r="I36" s="182"/>
    </row>
    <row r="37" spans="1:9" x14ac:dyDescent="0.25">
      <c r="A37" s="176">
        <v>3239</v>
      </c>
      <c r="B37" s="332" t="s">
        <v>292</v>
      </c>
      <c r="C37" s="332"/>
      <c r="D37" s="182">
        <v>766.89</v>
      </c>
      <c r="E37" s="205">
        <v>1500</v>
      </c>
      <c r="F37" s="205">
        <v>1500</v>
      </c>
      <c r="G37" s="182">
        <v>6504</v>
      </c>
      <c r="H37" s="182"/>
      <c r="I37" s="182"/>
    </row>
    <row r="38" spans="1:9" ht="16.5" customHeight="1" x14ac:dyDescent="0.25">
      <c r="A38" s="176">
        <v>3291</v>
      </c>
      <c r="B38" s="332" t="s">
        <v>293</v>
      </c>
      <c r="C38" s="332"/>
      <c r="D38" s="182">
        <v>3607.11</v>
      </c>
      <c r="E38" s="205">
        <v>3520</v>
      </c>
      <c r="F38" s="205">
        <v>3520</v>
      </c>
      <c r="G38" s="182">
        <v>3520</v>
      </c>
      <c r="H38" s="182"/>
      <c r="I38" s="182"/>
    </row>
    <row r="39" spans="1:9" x14ac:dyDescent="0.25">
      <c r="A39" s="176">
        <v>3292</v>
      </c>
      <c r="B39" s="332" t="s">
        <v>294</v>
      </c>
      <c r="C39" s="332"/>
      <c r="D39" s="182">
        <v>5450</v>
      </c>
      <c r="E39" s="205">
        <v>5450</v>
      </c>
      <c r="F39" s="205">
        <v>5450</v>
      </c>
      <c r="G39" s="182">
        <v>5450</v>
      </c>
      <c r="H39" s="182"/>
      <c r="I39" s="182"/>
    </row>
    <row r="40" spans="1:9" s="202" customFormat="1" x14ac:dyDescent="0.25">
      <c r="A40" s="220">
        <v>3293</v>
      </c>
      <c r="B40" s="337" t="s">
        <v>316</v>
      </c>
      <c r="C40" s="337"/>
      <c r="D40" s="205">
        <v>723.32</v>
      </c>
      <c r="E40" s="205"/>
      <c r="F40" s="205">
        <v>0</v>
      </c>
      <c r="G40" s="205">
        <v>0</v>
      </c>
      <c r="H40" s="205"/>
      <c r="I40" s="205"/>
    </row>
    <row r="41" spans="1:9" x14ac:dyDescent="0.25">
      <c r="A41" s="176">
        <v>3295</v>
      </c>
      <c r="B41" s="332" t="s">
        <v>295</v>
      </c>
      <c r="C41" s="332"/>
      <c r="D41" s="182">
        <v>1500</v>
      </c>
      <c r="E41" s="205">
        <v>1500</v>
      </c>
      <c r="F41" s="205">
        <v>1500</v>
      </c>
      <c r="G41" s="182">
        <v>1500</v>
      </c>
      <c r="H41" s="182"/>
      <c r="I41" s="182"/>
    </row>
    <row r="42" spans="1:9" ht="18" customHeight="1" x14ac:dyDescent="0.25">
      <c r="A42" s="176">
        <v>3299</v>
      </c>
      <c r="B42" s="332" t="s">
        <v>329</v>
      </c>
      <c r="C42" s="332"/>
      <c r="D42" s="182">
        <v>2000</v>
      </c>
      <c r="E42" s="205">
        <v>135</v>
      </c>
      <c r="F42" s="205">
        <v>135</v>
      </c>
      <c r="G42" s="273">
        <v>2000</v>
      </c>
      <c r="H42" s="182"/>
      <c r="I42" s="182"/>
    </row>
    <row r="43" spans="1:9" x14ac:dyDescent="0.25">
      <c r="A43" s="176">
        <v>3433</v>
      </c>
      <c r="B43" s="337" t="s">
        <v>297</v>
      </c>
      <c r="C43" s="337"/>
      <c r="D43" s="182">
        <v>0</v>
      </c>
      <c r="E43" s="205">
        <v>70</v>
      </c>
      <c r="F43" s="205">
        <v>70</v>
      </c>
      <c r="G43" s="182">
        <v>70</v>
      </c>
      <c r="H43" s="182"/>
      <c r="I43" s="182"/>
    </row>
    <row r="44" spans="1:9" ht="15.75" customHeight="1" x14ac:dyDescent="0.25">
      <c r="A44" s="172" t="s">
        <v>229</v>
      </c>
      <c r="B44" s="329" t="s">
        <v>142</v>
      </c>
      <c r="C44" s="329"/>
      <c r="D44" s="181">
        <f>SUM(D45:D50)</f>
        <v>0</v>
      </c>
      <c r="E44" s="203">
        <f t="shared" ref="E44:F44" si="12">SUM(E45:E50)</f>
        <v>36680</v>
      </c>
      <c r="F44" s="203">
        <f t="shared" si="12"/>
        <v>36680</v>
      </c>
      <c r="G44" s="181">
        <f>SUM(G45:G50)</f>
        <v>31680</v>
      </c>
      <c r="H44" s="181">
        <v>21680</v>
      </c>
      <c r="I44" s="181">
        <v>21680</v>
      </c>
    </row>
    <row r="45" spans="1:9" x14ac:dyDescent="0.25">
      <c r="A45" s="176">
        <v>3223</v>
      </c>
      <c r="B45" s="332" t="s">
        <v>285</v>
      </c>
      <c r="C45" s="332"/>
      <c r="D45" s="182">
        <v>0</v>
      </c>
      <c r="E45" s="205">
        <v>5000</v>
      </c>
      <c r="F45" s="205">
        <v>5000</v>
      </c>
      <c r="G45" s="182">
        <v>1000</v>
      </c>
      <c r="H45" s="182"/>
      <c r="I45" s="182"/>
    </row>
    <row r="46" spans="1:9" ht="13.5" customHeight="1" x14ac:dyDescent="0.25">
      <c r="A46" s="176">
        <v>3232</v>
      </c>
      <c r="B46" s="332" t="s">
        <v>287</v>
      </c>
      <c r="C46" s="332"/>
      <c r="D46" s="182">
        <v>0</v>
      </c>
      <c r="E46" s="205">
        <v>5000</v>
      </c>
      <c r="F46" s="205">
        <v>5000</v>
      </c>
      <c r="G46" s="182">
        <v>5000</v>
      </c>
      <c r="H46" s="182"/>
      <c r="I46" s="182"/>
    </row>
    <row r="47" spans="1:9" x14ac:dyDescent="0.25">
      <c r="A47" s="176">
        <v>3235</v>
      </c>
      <c r="B47" s="332" t="s">
        <v>298</v>
      </c>
      <c r="C47" s="332"/>
      <c r="D47" s="182">
        <v>0</v>
      </c>
      <c r="E47" s="205">
        <v>1000</v>
      </c>
      <c r="F47" s="205">
        <v>1000</v>
      </c>
      <c r="G47" s="182">
        <v>1000</v>
      </c>
      <c r="H47" s="182"/>
      <c r="I47" s="182"/>
    </row>
    <row r="48" spans="1:9" x14ac:dyDescent="0.25">
      <c r="A48" s="176">
        <v>3237</v>
      </c>
      <c r="B48" s="332" t="s">
        <v>290</v>
      </c>
      <c r="C48" s="332"/>
      <c r="D48" s="182">
        <v>0</v>
      </c>
      <c r="E48" s="205">
        <v>20000</v>
      </c>
      <c r="F48" s="205">
        <v>20000</v>
      </c>
      <c r="G48" s="182">
        <v>20000</v>
      </c>
      <c r="H48" s="182"/>
      <c r="I48" s="182"/>
    </row>
    <row r="49" spans="1:9" x14ac:dyDescent="0.25">
      <c r="A49" s="176">
        <v>3238</v>
      </c>
      <c r="B49" s="332" t="s">
        <v>291</v>
      </c>
      <c r="C49" s="332"/>
      <c r="D49" s="182">
        <v>0</v>
      </c>
      <c r="E49" s="205">
        <v>4680</v>
      </c>
      <c r="F49" s="205">
        <v>4680</v>
      </c>
      <c r="G49" s="182">
        <v>3680</v>
      </c>
      <c r="H49" s="182"/>
      <c r="I49" s="182"/>
    </row>
    <row r="50" spans="1:9" x14ac:dyDescent="0.25">
      <c r="A50" s="176">
        <v>3239</v>
      </c>
      <c r="B50" s="332" t="s">
        <v>292</v>
      </c>
      <c r="C50" s="332"/>
      <c r="D50" s="182">
        <v>0</v>
      </c>
      <c r="E50" s="205">
        <v>1000</v>
      </c>
      <c r="F50" s="205">
        <v>1000</v>
      </c>
      <c r="G50" s="182">
        <v>1000</v>
      </c>
      <c r="H50" s="182"/>
      <c r="I50" s="182"/>
    </row>
    <row r="51" spans="1:9" x14ac:dyDescent="0.25">
      <c r="A51" s="169" t="s">
        <v>136</v>
      </c>
      <c r="B51" s="333" t="s">
        <v>103</v>
      </c>
      <c r="C51" s="333"/>
      <c r="D51" s="185">
        <f>SUM(D52)</f>
        <v>24001.160000000003</v>
      </c>
      <c r="E51" s="209">
        <v>47470</v>
      </c>
      <c r="F51" s="209">
        <v>47470</v>
      </c>
      <c r="G51" s="185">
        <v>47470</v>
      </c>
      <c r="H51" s="185">
        <v>47470</v>
      </c>
      <c r="I51" s="185">
        <v>47470</v>
      </c>
    </row>
    <row r="52" spans="1:9" ht="15" customHeight="1" x14ac:dyDescent="0.25">
      <c r="A52" s="172" t="s">
        <v>137</v>
      </c>
      <c r="B52" s="329" t="s">
        <v>138</v>
      </c>
      <c r="C52" s="329"/>
      <c r="D52" s="181">
        <f>SUM(D53:D74)</f>
        <v>24001.160000000003</v>
      </c>
      <c r="E52" s="203">
        <f t="shared" ref="E52:F52" si="13">SUM(E53:E74)</f>
        <v>47470</v>
      </c>
      <c r="F52" s="203">
        <f t="shared" si="13"/>
        <v>47470</v>
      </c>
      <c r="G52" s="181">
        <f>SUM(G53:G74)</f>
        <v>47470</v>
      </c>
      <c r="H52" s="181">
        <v>47470</v>
      </c>
      <c r="I52" s="181">
        <v>47470</v>
      </c>
    </row>
    <row r="53" spans="1:9" x14ac:dyDescent="0.25">
      <c r="A53" s="176" t="s">
        <v>278</v>
      </c>
      <c r="B53" s="332" t="s">
        <v>279</v>
      </c>
      <c r="C53" s="332"/>
      <c r="D53" s="182">
        <v>730.6</v>
      </c>
      <c r="E53" s="205">
        <v>1500</v>
      </c>
      <c r="F53" s="205">
        <v>1500</v>
      </c>
      <c r="G53" s="182">
        <v>1500</v>
      </c>
      <c r="H53" s="182"/>
      <c r="I53" s="182"/>
    </row>
    <row r="54" spans="1:9" x14ac:dyDescent="0.25">
      <c r="A54" s="176" t="s">
        <v>299</v>
      </c>
      <c r="B54" s="332" t="s">
        <v>282</v>
      </c>
      <c r="C54" s="332"/>
      <c r="D54" s="182">
        <v>1305</v>
      </c>
      <c r="E54" s="205">
        <v>2000</v>
      </c>
      <c r="F54" s="205">
        <v>2000</v>
      </c>
      <c r="G54" s="182">
        <v>2000</v>
      </c>
      <c r="H54" s="182"/>
      <c r="I54" s="182"/>
    </row>
    <row r="55" spans="1:9" x14ac:dyDescent="0.25">
      <c r="A55" s="176" t="s">
        <v>283</v>
      </c>
      <c r="B55" s="332" t="s">
        <v>300</v>
      </c>
      <c r="C55" s="332"/>
      <c r="D55" s="182">
        <v>1244.44</v>
      </c>
      <c r="E55" s="205">
        <v>1000</v>
      </c>
      <c r="F55" s="205">
        <v>1000</v>
      </c>
      <c r="G55" s="182">
        <v>1000</v>
      </c>
      <c r="H55" s="182"/>
      <c r="I55" s="182"/>
    </row>
    <row r="56" spans="1:9" x14ac:dyDescent="0.25">
      <c r="A56" s="176" t="s">
        <v>301</v>
      </c>
      <c r="B56" s="332" t="s">
        <v>285</v>
      </c>
      <c r="C56" s="332"/>
      <c r="D56" s="182">
        <v>15.78</v>
      </c>
      <c r="E56" s="205">
        <v>5000</v>
      </c>
      <c r="F56" s="205">
        <v>5000</v>
      </c>
      <c r="G56" s="182">
        <v>5000</v>
      </c>
      <c r="H56" s="182"/>
      <c r="I56" s="182"/>
    </row>
    <row r="57" spans="1:9" ht="15.75" customHeight="1" x14ac:dyDescent="0.25">
      <c r="A57" s="176" t="s">
        <v>302</v>
      </c>
      <c r="B57" s="332" t="s">
        <v>303</v>
      </c>
      <c r="C57" s="332"/>
      <c r="D57" s="182">
        <v>1574.38</v>
      </c>
      <c r="E57" s="205">
        <v>2000</v>
      </c>
      <c r="F57" s="205">
        <v>2000</v>
      </c>
      <c r="G57" s="182">
        <v>2000</v>
      </c>
      <c r="H57" s="182"/>
      <c r="I57" s="182"/>
    </row>
    <row r="58" spans="1:9" x14ac:dyDescent="0.25">
      <c r="A58" s="176">
        <v>3225</v>
      </c>
      <c r="B58" s="337" t="s">
        <v>304</v>
      </c>
      <c r="C58" s="337"/>
      <c r="D58" s="182">
        <v>3270.7</v>
      </c>
      <c r="E58" s="205">
        <v>500</v>
      </c>
      <c r="F58" s="205">
        <v>500</v>
      </c>
      <c r="G58" s="182">
        <v>500</v>
      </c>
      <c r="H58" s="182"/>
      <c r="I58" s="182"/>
    </row>
    <row r="59" spans="1:9" ht="14.25" customHeight="1" x14ac:dyDescent="0.25">
      <c r="A59" s="176" t="s">
        <v>305</v>
      </c>
      <c r="B59" s="332" t="s">
        <v>286</v>
      </c>
      <c r="C59" s="332"/>
      <c r="D59" s="182">
        <v>246</v>
      </c>
      <c r="E59" s="205">
        <v>2000</v>
      </c>
      <c r="F59" s="205">
        <v>2000</v>
      </c>
      <c r="G59" s="182">
        <v>2000</v>
      </c>
      <c r="H59" s="182"/>
      <c r="I59" s="182"/>
    </row>
    <row r="60" spans="1:9" ht="18" customHeight="1" x14ac:dyDescent="0.25">
      <c r="A60" s="176" t="s">
        <v>306</v>
      </c>
      <c r="B60" s="332" t="s">
        <v>287</v>
      </c>
      <c r="C60" s="332"/>
      <c r="D60" s="182">
        <v>0</v>
      </c>
      <c r="E60" s="205">
        <v>3000</v>
      </c>
      <c r="F60" s="205">
        <v>3000</v>
      </c>
      <c r="G60" s="182">
        <v>3000</v>
      </c>
      <c r="H60" s="182"/>
      <c r="I60" s="182"/>
    </row>
    <row r="61" spans="1:9" x14ac:dyDescent="0.25">
      <c r="A61" s="176" t="s">
        <v>307</v>
      </c>
      <c r="B61" s="332" t="s">
        <v>308</v>
      </c>
      <c r="C61" s="332"/>
      <c r="D61" s="182">
        <v>750</v>
      </c>
      <c r="E61" s="205">
        <v>3000</v>
      </c>
      <c r="F61" s="205">
        <v>3000</v>
      </c>
      <c r="G61" s="182">
        <v>3000</v>
      </c>
      <c r="H61" s="182"/>
      <c r="I61" s="182"/>
    </row>
    <row r="62" spans="1:9" x14ac:dyDescent="0.25">
      <c r="A62" s="176" t="s">
        <v>309</v>
      </c>
      <c r="B62" s="332" t="s">
        <v>288</v>
      </c>
      <c r="C62" s="332"/>
      <c r="D62" s="182">
        <v>296.64999999999998</v>
      </c>
      <c r="E62" s="205">
        <v>1000</v>
      </c>
      <c r="F62" s="205">
        <v>1000</v>
      </c>
      <c r="G62" s="182">
        <v>1000</v>
      </c>
      <c r="H62" s="182"/>
      <c r="I62" s="182"/>
    </row>
    <row r="63" spans="1:9" x14ac:dyDescent="0.25">
      <c r="A63" s="176" t="s">
        <v>310</v>
      </c>
      <c r="B63" s="332" t="s">
        <v>298</v>
      </c>
      <c r="C63" s="332"/>
      <c r="D63" s="182">
        <v>120</v>
      </c>
      <c r="E63" s="205">
        <v>5000</v>
      </c>
      <c r="F63" s="205">
        <v>5000</v>
      </c>
      <c r="G63" s="182">
        <v>5000</v>
      </c>
      <c r="H63" s="182"/>
      <c r="I63" s="182"/>
    </row>
    <row r="64" spans="1:9" x14ac:dyDescent="0.25">
      <c r="A64" s="176" t="s">
        <v>311</v>
      </c>
      <c r="B64" s="332" t="s">
        <v>289</v>
      </c>
      <c r="C64" s="332"/>
      <c r="D64" s="182">
        <v>2180.0500000000002</v>
      </c>
      <c r="E64" s="205">
        <v>1600</v>
      </c>
      <c r="F64" s="205">
        <v>1600</v>
      </c>
      <c r="G64" s="182">
        <v>1600</v>
      </c>
      <c r="H64" s="182"/>
      <c r="I64" s="182"/>
    </row>
    <row r="65" spans="1:9" x14ac:dyDescent="0.25">
      <c r="A65" s="176" t="s">
        <v>312</v>
      </c>
      <c r="B65" s="332" t="s">
        <v>290</v>
      </c>
      <c r="C65" s="332"/>
      <c r="D65" s="182">
        <v>6158.41</v>
      </c>
      <c r="E65" s="205">
        <v>10000</v>
      </c>
      <c r="F65" s="205">
        <v>10000</v>
      </c>
      <c r="G65" s="182">
        <v>10000</v>
      </c>
      <c r="H65" s="182"/>
      <c r="I65" s="182"/>
    </row>
    <row r="66" spans="1:9" x14ac:dyDescent="0.25">
      <c r="A66" s="176" t="s">
        <v>313</v>
      </c>
      <c r="B66" s="332" t="s">
        <v>291</v>
      </c>
      <c r="C66" s="332"/>
      <c r="D66" s="182">
        <v>3055.81</v>
      </c>
      <c r="E66" s="205">
        <v>3000</v>
      </c>
      <c r="F66" s="205">
        <v>3000</v>
      </c>
      <c r="G66" s="182">
        <v>3000</v>
      </c>
      <c r="H66" s="182"/>
      <c r="I66" s="182"/>
    </row>
    <row r="67" spans="1:9" x14ac:dyDescent="0.25">
      <c r="A67" s="176" t="s">
        <v>314</v>
      </c>
      <c r="B67" s="332" t="s">
        <v>292</v>
      </c>
      <c r="C67" s="332"/>
      <c r="D67" s="182">
        <v>725</v>
      </c>
      <c r="E67" s="205">
        <v>2100</v>
      </c>
      <c r="F67" s="205">
        <v>2100</v>
      </c>
      <c r="G67" s="182">
        <v>2100</v>
      </c>
      <c r="H67" s="182"/>
      <c r="I67" s="182"/>
    </row>
    <row r="68" spans="1:9" x14ac:dyDescent="0.25">
      <c r="A68" s="176" t="s">
        <v>315</v>
      </c>
      <c r="B68" s="332" t="s">
        <v>294</v>
      </c>
      <c r="C68" s="332"/>
      <c r="D68" s="182">
        <v>370.89</v>
      </c>
      <c r="E68" s="205">
        <v>500</v>
      </c>
      <c r="F68" s="205">
        <v>500</v>
      </c>
      <c r="G68" s="182">
        <v>500</v>
      </c>
      <c r="H68" s="182"/>
      <c r="I68" s="182"/>
    </row>
    <row r="69" spans="1:9" x14ac:dyDescent="0.25">
      <c r="A69" s="192">
        <v>3293</v>
      </c>
      <c r="B69" s="339" t="s">
        <v>316</v>
      </c>
      <c r="C69" s="339"/>
      <c r="D69" s="233">
        <v>643.30999999999995</v>
      </c>
      <c r="E69" s="193">
        <v>2000</v>
      </c>
      <c r="F69" s="193">
        <v>2000</v>
      </c>
      <c r="G69" s="193">
        <v>2000</v>
      </c>
      <c r="H69" s="192"/>
      <c r="I69" s="192"/>
    </row>
    <row r="70" spans="1:9" x14ac:dyDescent="0.25">
      <c r="A70" s="176">
        <v>3294</v>
      </c>
      <c r="B70" s="332" t="s">
        <v>317</v>
      </c>
      <c r="C70" s="332"/>
      <c r="D70" s="182">
        <v>60</v>
      </c>
      <c r="E70" s="205">
        <v>500</v>
      </c>
      <c r="F70" s="205">
        <v>500</v>
      </c>
      <c r="G70" s="182">
        <v>500</v>
      </c>
      <c r="H70" s="182"/>
      <c r="I70" s="182"/>
    </row>
    <row r="71" spans="1:9" x14ac:dyDescent="0.25">
      <c r="A71" s="176">
        <v>3295</v>
      </c>
      <c r="B71" s="332" t="s">
        <v>295</v>
      </c>
      <c r="C71" s="332"/>
      <c r="D71" s="182">
        <v>185.5</v>
      </c>
      <c r="E71" s="205">
        <v>500</v>
      </c>
      <c r="F71" s="205">
        <v>500</v>
      </c>
      <c r="G71" s="182">
        <v>500</v>
      </c>
      <c r="H71" s="182"/>
      <c r="I71" s="182"/>
    </row>
    <row r="72" spans="1:9" x14ac:dyDescent="0.25">
      <c r="A72" s="192">
        <v>3299</v>
      </c>
      <c r="B72" s="339" t="s">
        <v>318</v>
      </c>
      <c r="C72" s="339"/>
      <c r="D72" s="194">
        <v>1032.5899999999999</v>
      </c>
      <c r="E72" s="195">
        <v>1000</v>
      </c>
      <c r="F72" s="195">
        <v>1000</v>
      </c>
      <c r="G72" s="195">
        <v>1000</v>
      </c>
      <c r="H72" s="194"/>
      <c r="I72" s="194"/>
    </row>
    <row r="73" spans="1:9" x14ac:dyDescent="0.25">
      <c r="A73" s="192">
        <v>3431</v>
      </c>
      <c r="B73" s="192" t="s">
        <v>319</v>
      </c>
      <c r="C73" s="192"/>
      <c r="D73" s="194">
        <v>24.42</v>
      </c>
      <c r="E73" s="195">
        <v>70</v>
      </c>
      <c r="F73" s="195">
        <v>70</v>
      </c>
      <c r="G73" s="195">
        <v>70</v>
      </c>
      <c r="H73" s="194"/>
      <c r="I73" s="194"/>
    </row>
    <row r="74" spans="1:9" x14ac:dyDescent="0.25">
      <c r="A74" s="192">
        <v>3433</v>
      </c>
      <c r="B74" s="339" t="s">
        <v>297</v>
      </c>
      <c r="C74" s="339"/>
      <c r="D74" s="194">
        <v>11.63</v>
      </c>
      <c r="E74" s="195">
        <v>200</v>
      </c>
      <c r="F74" s="195">
        <v>200</v>
      </c>
      <c r="G74" s="195">
        <v>200</v>
      </c>
    </row>
    <row r="75" spans="1:9" x14ac:dyDescent="0.25">
      <c r="A75" s="169" t="s">
        <v>143</v>
      </c>
      <c r="B75" s="333" t="s">
        <v>144</v>
      </c>
      <c r="C75" s="333"/>
      <c r="D75" s="185">
        <f>SUM(D76)</f>
        <v>0</v>
      </c>
      <c r="E75" s="209">
        <f t="shared" ref="E75:F75" si="14">SUM(E76)</f>
        <v>1000</v>
      </c>
      <c r="F75" s="209">
        <f t="shared" si="14"/>
        <v>1000</v>
      </c>
      <c r="G75" s="185">
        <f>SUM(G76)</f>
        <v>1000</v>
      </c>
      <c r="H75" s="185">
        <v>1000</v>
      </c>
      <c r="I75" s="185">
        <v>1000</v>
      </c>
    </row>
    <row r="76" spans="1:9" ht="14.25" customHeight="1" x14ac:dyDescent="0.25">
      <c r="A76" s="172" t="s">
        <v>232</v>
      </c>
      <c r="B76" s="329" t="s">
        <v>146</v>
      </c>
      <c r="C76" s="329"/>
      <c r="D76" s="181">
        <f>SUM(D77:D78)</f>
        <v>0</v>
      </c>
      <c r="E76" s="203">
        <f t="shared" ref="E76:F76" si="15">SUM(E77:E78)</f>
        <v>1000</v>
      </c>
      <c r="F76" s="203">
        <f t="shared" si="15"/>
        <v>1000</v>
      </c>
      <c r="G76" s="181">
        <f>SUM(G77:G78)</f>
        <v>1000</v>
      </c>
      <c r="H76" s="181">
        <v>1000</v>
      </c>
      <c r="I76" s="181">
        <v>1000</v>
      </c>
    </row>
    <row r="77" spans="1:9" x14ac:dyDescent="0.25">
      <c r="A77" s="176">
        <v>3223</v>
      </c>
      <c r="B77" s="332" t="s">
        <v>285</v>
      </c>
      <c r="C77" s="332"/>
      <c r="D77" s="182">
        <v>0</v>
      </c>
      <c r="E77" s="205">
        <v>850</v>
      </c>
      <c r="F77" s="205">
        <v>850</v>
      </c>
      <c r="G77" s="182">
        <v>850</v>
      </c>
      <c r="H77" s="182"/>
      <c r="I77" s="182"/>
    </row>
    <row r="78" spans="1:9" ht="15" customHeight="1" x14ac:dyDescent="0.25">
      <c r="A78" s="176">
        <v>3231</v>
      </c>
      <c r="B78" s="332" t="s">
        <v>286</v>
      </c>
      <c r="C78" s="332"/>
      <c r="D78" s="182">
        <v>0</v>
      </c>
      <c r="E78" s="205">
        <v>150</v>
      </c>
      <c r="F78" s="205">
        <v>150</v>
      </c>
      <c r="G78" s="182">
        <v>150</v>
      </c>
      <c r="H78" s="182"/>
      <c r="I78" s="182"/>
    </row>
    <row r="79" spans="1:9" x14ac:dyDescent="0.25">
      <c r="A79" s="169" t="s">
        <v>147</v>
      </c>
      <c r="B79" s="333" t="s">
        <v>148</v>
      </c>
      <c r="C79" s="333"/>
      <c r="D79" s="185">
        <f>SUM(D80)</f>
        <v>2830.9300000000003</v>
      </c>
      <c r="E79" s="209">
        <f t="shared" ref="E79:F79" si="16">SUM(E80)</f>
        <v>3320</v>
      </c>
      <c r="F79" s="209">
        <f t="shared" si="16"/>
        <v>3320</v>
      </c>
      <c r="G79" s="185">
        <f>SUM(G80)</f>
        <v>3320</v>
      </c>
      <c r="H79" s="185">
        <v>3320</v>
      </c>
      <c r="I79" s="185">
        <v>3320</v>
      </c>
    </row>
    <row r="80" spans="1:9" ht="16.5" customHeight="1" x14ac:dyDescent="0.25">
      <c r="A80" s="172" t="s">
        <v>397</v>
      </c>
      <c r="B80" s="329" t="s">
        <v>150</v>
      </c>
      <c r="C80" s="329"/>
      <c r="D80" s="181">
        <f>SUM(D81:D82)</f>
        <v>2830.9300000000003</v>
      </c>
      <c r="E80" s="203">
        <f t="shared" ref="E80:F80" si="17">SUM(E81:E82)</f>
        <v>3320</v>
      </c>
      <c r="F80" s="203">
        <f t="shared" si="17"/>
        <v>3320</v>
      </c>
      <c r="G80" s="181">
        <f>SUM(G81:G82)</f>
        <v>3320</v>
      </c>
      <c r="H80" s="181">
        <v>3320</v>
      </c>
      <c r="I80" s="181">
        <v>3320</v>
      </c>
    </row>
    <row r="81" spans="1:9" x14ac:dyDescent="0.25">
      <c r="A81" s="176" t="s">
        <v>301</v>
      </c>
      <c r="B81" s="332" t="s">
        <v>285</v>
      </c>
      <c r="C81" s="332"/>
      <c r="D81" s="182">
        <v>1000</v>
      </c>
      <c r="E81" s="205">
        <v>320</v>
      </c>
      <c r="F81" s="205">
        <v>320</v>
      </c>
      <c r="G81" s="182">
        <v>320</v>
      </c>
      <c r="H81" s="182"/>
      <c r="I81" s="182"/>
    </row>
    <row r="82" spans="1:9" x14ac:dyDescent="0.25">
      <c r="A82" s="176" t="s">
        <v>313</v>
      </c>
      <c r="B82" s="332" t="s">
        <v>291</v>
      </c>
      <c r="C82" s="332"/>
      <c r="D82" s="182">
        <v>1830.93</v>
      </c>
      <c r="E82" s="205">
        <v>3000</v>
      </c>
      <c r="F82" s="205">
        <v>3000</v>
      </c>
      <c r="G82" s="182">
        <v>3000</v>
      </c>
      <c r="H82" s="182"/>
      <c r="I82" s="182"/>
    </row>
    <row r="83" spans="1:9" ht="15" customHeight="1" x14ac:dyDescent="0.25">
      <c r="A83" s="169" t="s">
        <v>151</v>
      </c>
      <c r="B83" s="333" t="s">
        <v>152</v>
      </c>
      <c r="C83" s="333"/>
      <c r="D83" s="185">
        <v>0</v>
      </c>
      <c r="E83" s="209">
        <v>0</v>
      </c>
      <c r="F83" s="209">
        <v>0</v>
      </c>
      <c r="G83" s="185">
        <v>0</v>
      </c>
      <c r="H83" s="185">
        <v>0</v>
      </c>
      <c r="I83" s="185">
        <v>0</v>
      </c>
    </row>
    <row r="84" spans="1:9" x14ac:dyDescent="0.25">
      <c r="A84" s="172" t="s">
        <v>234</v>
      </c>
      <c r="B84" s="329" t="s">
        <v>154</v>
      </c>
      <c r="C84" s="329"/>
      <c r="D84" s="181">
        <v>0</v>
      </c>
      <c r="E84" s="203">
        <v>0</v>
      </c>
      <c r="F84" s="203">
        <v>0</v>
      </c>
      <c r="G84" s="181">
        <v>0</v>
      </c>
      <c r="H84" s="181">
        <v>0</v>
      </c>
      <c r="I84" s="181">
        <v>0</v>
      </c>
    </row>
    <row r="85" spans="1:9" ht="13.5" customHeight="1" x14ac:dyDescent="0.25">
      <c r="A85" s="176">
        <v>3232</v>
      </c>
      <c r="B85" s="332" t="s">
        <v>287</v>
      </c>
      <c r="C85" s="332"/>
      <c r="D85" s="182">
        <v>0</v>
      </c>
      <c r="E85" s="205">
        <v>0</v>
      </c>
      <c r="F85" s="205">
        <v>0</v>
      </c>
      <c r="G85" s="182">
        <v>0</v>
      </c>
      <c r="H85" s="182"/>
      <c r="I85" s="182"/>
    </row>
    <row r="86" spans="1:9" ht="24" x14ac:dyDescent="0.25">
      <c r="A86" s="167" t="s">
        <v>155</v>
      </c>
      <c r="B86" s="325" t="s">
        <v>320</v>
      </c>
      <c r="C86" s="325"/>
      <c r="D86" s="184">
        <f>SUM(D87+D90)</f>
        <v>11906.880000000001</v>
      </c>
      <c r="E86" s="207">
        <f t="shared" ref="E86:F86" si="18">SUM(E87+E90)</f>
        <v>9000</v>
      </c>
      <c r="F86" s="207">
        <f t="shared" si="18"/>
        <v>9000</v>
      </c>
      <c r="G86" s="184">
        <f>SUM(G87+G90)</f>
        <v>14000</v>
      </c>
      <c r="H86" s="184">
        <v>0</v>
      </c>
      <c r="I86" s="184">
        <v>0</v>
      </c>
    </row>
    <row r="87" spans="1:9" x14ac:dyDescent="0.25">
      <c r="A87" s="169" t="s">
        <v>133</v>
      </c>
      <c r="B87" s="333" t="s">
        <v>50</v>
      </c>
      <c r="C87" s="333"/>
      <c r="D87" s="185">
        <f>SUM(D88)</f>
        <v>7263.95</v>
      </c>
      <c r="E87" s="209">
        <v>5000</v>
      </c>
      <c r="F87" s="209">
        <v>5000</v>
      </c>
      <c r="G87" s="185">
        <f>SUM(G88)</f>
        <v>10000</v>
      </c>
      <c r="H87" s="185">
        <v>0</v>
      </c>
      <c r="I87" s="185">
        <v>0</v>
      </c>
    </row>
    <row r="88" spans="1:9" ht="10.5" customHeight="1" x14ac:dyDescent="0.25">
      <c r="A88" s="172" t="s">
        <v>229</v>
      </c>
      <c r="B88" s="329" t="s">
        <v>142</v>
      </c>
      <c r="C88" s="329"/>
      <c r="D88" s="181">
        <f>SUM(D89)</f>
        <v>7263.95</v>
      </c>
      <c r="E88" s="203">
        <f t="shared" ref="E88:F88" si="19">SUM(E89)</f>
        <v>5000</v>
      </c>
      <c r="F88" s="203">
        <f t="shared" si="19"/>
        <v>5000</v>
      </c>
      <c r="G88" s="181">
        <f>SUM(G89)</f>
        <v>10000</v>
      </c>
      <c r="H88" s="181">
        <v>0</v>
      </c>
      <c r="I88" s="181">
        <v>0</v>
      </c>
    </row>
    <row r="89" spans="1:9" x14ac:dyDescent="0.25">
      <c r="A89" s="176" t="s">
        <v>321</v>
      </c>
      <c r="B89" s="332" t="s">
        <v>322</v>
      </c>
      <c r="C89" s="332"/>
      <c r="D89" s="182">
        <v>7263.95</v>
      </c>
      <c r="E89" s="205">
        <v>5000</v>
      </c>
      <c r="F89" s="205">
        <v>5000</v>
      </c>
      <c r="G89" s="182">
        <v>10000</v>
      </c>
      <c r="H89" s="182">
        <v>0</v>
      </c>
      <c r="I89" s="182">
        <v>0</v>
      </c>
    </row>
    <row r="90" spans="1:9" x14ac:dyDescent="0.25">
      <c r="A90" s="169" t="s">
        <v>136</v>
      </c>
      <c r="B90" s="333" t="s">
        <v>103</v>
      </c>
      <c r="C90" s="333"/>
      <c r="D90" s="185">
        <f>SUM(D91)</f>
        <v>4642.93</v>
      </c>
      <c r="E90" s="209">
        <f t="shared" ref="E90:F90" si="20">SUM(E91)</f>
        <v>4000</v>
      </c>
      <c r="F90" s="209">
        <f t="shared" si="20"/>
        <v>4000</v>
      </c>
      <c r="G90" s="185">
        <f>SUM(G91)</f>
        <v>4000</v>
      </c>
      <c r="H90" s="185">
        <v>0</v>
      </c>
      <c r="I90" s="185">
        <v>0</v>
      </c>
    </row>
    <row r="91" spans="1:9" ht="13.5" customHeight="1" x14ac:dyDescent="0.25">
      <c r="A91" s="172" t="s">
        <v>137</v>
      </c>
      <c r="B91" s="329" t="s">
        <v>138</v>
      </c>
      <c r="C91" s="329"/>
      <c r="D91" s="181">
        <f>SUM(D92:D93)</f>
        <v>4642.93</v>
      </c>
      <c r="E91" s="203">
        <f t="shared" ref="E91:F91" si="21">SUM(E92:E93)</f>
        <v>4000</v>
      </c>
      <c r="F91" s="203">
        <f t="shared" si="21"/>
        <v>4000</v>
      </c>
      <c r="G91" s="181">
        <f>SUM(G92:G93)</f>
        <v>4000</v>
      </c>
      <c r="H91" s="181">
        <v>0</v>
      </c>
      <c r="I91" s="181">
        <v>0</v>
      </c>
    </row>
    <row r="92" spans="1:9" x14ac:dyDescent="0.25">
      <c r="A92" s="176">
        <v>4221</v>
      </c>
      <c r="B92" s="332" t="s">
        <v>322</v>
      </c>
      <c r="C92" s="332"/>
      <c r="D92" s="182">
        <v>1130</v>
      </c>
      <c r="E92" s="205">
        <v>2000</v>
      </c>
      <c r="F92" s="205">
        <v>2000</v>
      </c>
      <c r="G92" s="182">
        <v>2000</v>
      </c>
      <c r="H92" s="182"/>
      <c r="I92" s="182"/>
    </row>
    <row r="93" spans="1:9" ht="24" customHeight="1" x14ac:dyDescent="0.25">
      <c r="A93" s="176">
        <v>4227</v>
      </c>
      <c r="B93" s="332" t="s">
        <v>323</v>
      </c>
      <c r="C93" s="332"/>
      <c r="D93" s="182">
        <v>3512.93</v>
      </c>
      <c r="E93" s="205">
        <v>2000</v>
      </c>
      <c r="F93" s="205">
        <v>2000</v>
      </c>
      <c r="G93" s="182">
        <v>2000</v>
      </c>
      <c r="H93" s="182"/>
      <c r="I93" s="182"/>
    </row>
    <row r="94" spans="1:9" ht="23.25" customHeight="1" x14ac:dyDescent="0.25">
      <c r="A94" s="163" t="s">
        <v>157</v>
      </c>
      <c r="B94" s="336" t="s">
        <v>158</v>
      </c>
      <c r="C94" s="336"/>
      <c r="D94" s="186">
        <f>SUM(D95+D102+D330+D416+D508+D546+D608)</f>
        <v>611729.48999999987</v>
      </c>
      <c r="E94" s="210">
        <f>SUM(E95+E102+E330+E416+E546+E508+E608)</f>
        <v>814174</v>
      </c>
      <c r="F94" s="210">
        <f>SUM(F95+F102+F330+F416+F546+F508+F608)</f>
        <v>804709</v>
      </c>
      <c r="G94" s="186">
        <f>SUM(G95+G102+G330+G416+G546+G508+G608)</f>
        <v>970351</v>
      </c>
      <c r="H94" s="254">
        <f t="shared" ref="H94:I94" si="22">SUM(H95+H102+H330+H416+H546+H508+H608)</f>
        <v>942070</v>
      </c>
      <c r="I94" s="254">
        <f t="shared" si="22"/>
        <v>913282</v>
      </c>
    </row>
    <row r="95" spans="1:9" x14ac:dyDescent="0.25">
      <c r="A95" s="165" t="s">
        <v>159</v>
      </c>
      <c r="B95" s="324" t="s">
        <v>160</v>
      </c>
      <c r="C95" s="324"/>
      <c r="D95" s="183">
        <f>SUM(D96)</f>
        <v>243105.65000000002</v>
      </c>
      <c r="E95" s="206">
        <f t="shared" ref="E95:F97" si="23">SUM(E96)</f>
        <v>289200</v>
      </c>
      <c r="F95" s="206">
        <f t="shared" si="23"/>
        <v>285700</v>
      </c>
      <c r="G95" s="183">
        <f t="shared" ref="G95:I96" si="24">SUM(G96)</f>
        <v>289200</v>
      </c>
      <c r="H95" s="183">
        <f t="shared" si="24"/>
        <v>289200</v>
      </c>
      <c r="I95" s="183">
        <f t="shared" si="24"/>
        <v>289200</v>
      </c>
    </row>
    <row r="96" spans="1:9" x14ac:dyDescent="0.25">
      <c r="A96" s="167" t="s">
        <v>161</v>
      </c>
      <c r="B96" s="325" t="s">
        <v>160</v>
      </c>
      <c r="C96" s="325"/>
      <c r="D96" s="184">
        <f>SUM(D97)</f>
        <v>243105.65000000002</v>
      </c>
      <c r="E96" s="207">
        <f t="shared" si="23"/>
        <v>289200</v>
      </c>
      <c r="F96" s="207">
        <f t="shared" si="23"/>
        <v>285700</v>
      </c>
      <c r="G96" s="184">
        <f t="shared" si="24"/>
        <v>289200</v>
      </c>
      <c r="H96" s="184">
        <f t="shared" si="24"/>
        <v>289200</v>
      </c>
      <c r="I96" s="184">
        <f t="shared" si="24"/>
        <v>289200</v>
      </c>
    </row>
    <row r="97" spans="1:9" x14ac:dyDescent="0.25">
      <c r="A97" s="169" t="s">
        <v>133</v>
      </c>
      <c r="B97" s="333" t="s">
        <v>50</v>
      </c>
      <c r="C97" s="333"/>
      <c r="D97" s="185">
        <f>SUM(D98)</f>
        <v>243105.65000000002</v>
      </c>
      <c r="E97" s="209">
        <f t="shared" si="23"/>
        <v>289200</v>
      </c>
      <c r="F97" s="209">
        <f t="shared" si="23"/>
        <v>285700</v>
      </c>
      <c r="G97" s="185">
        <f>SUM(G98)</f>
        <v>289200</v>
      </c>
      <c r="H97" s="185">
        <v>289200</v>
      </c>
      <c r="I97" s="185">
        <v>289200</v>
      </c>
    </row>
    <row r="98" spans="1:9" x14ac:dyDescent="0.25">
      <c r="A98" s="172" t="s">
        <v>228</v>
      </c>
      <c r="B98" s="329" t="s">
        <v>135</v>
      </c>
      <c r="C98" s="329"/>
      <c r="D98" s="181">
        <f>SUM(D99:D101)</f>
        <v>243105.65000000002</v>
      </c>
      <c r="E98" s="203">
        <f t="shared" ref="E98:F98" si="25">SUM(E99:E101)</f>
        <v>289200</v>
      </c>
      <c r="F98" s="203">
        <f t="shared" si="25"/>
        <v>285700</v>
      </c>
      <c r="G98" s="181">
        <f>SUM(G99:G101)</f>
        <v>289200</v>
      </c>
      <c r="H98" s="181">
        <v>289200</v>
      </c>
      <c r="I98" s="181">
        <v>289200</v>
      </c>
    </row>
    <row r="99" spans="1:9" x14ac:dyDescent="0.25">
      <c r="A99" s="176" t="s">
        <v>272</v>
      </c>
      <c r="B99" s="332" t="s">
        <v>273</v>
      </c>
      <c r="C99" s="332"/>
      <c r="D99" s="182">
        <v>192145.95</v>
      </c>
      <c r="E99" s="205">
        <v>231000</v>
      </c>
      <c r="F99" s="205">
        <v>231000</v>
      </c>
      <c r="G99" s="182">
        <v>231000</v>
      </c>
      <c r="H99" s="182"/>
      <c r="I99" s="182"/>
    </row>
    <row r="100" spans="1:9" x14ac:dyDescent="0.25">
      <c r="A100" s="176" t="s">
        <v>274</v>
      </c>
      <c r="B100" s="332" t="s">
        <v>275</v>
      </c>
      <c r="C100" s="332"/>
      <c r="D100" s="182">
        <v>19520</v>
      </c>
      <c r="E100" s="205">
        <v>20000</v>
      </c>
      <c r="F100" s="205">
        <v>16500</v>
      </c>
      <c r="G100" s="182">
        <v>20000</v>
      </c>
      <c r="H100" s="182"/>
      <c r="I100" s="182"/>
    </row>
    <row r="101" spans="1:9" ht="15" customHeight="1" x14ac:dyDescent="0.25">
      <c r="A101" s="176" t="s">
        <v>276</v>
      </c>
      <c r="B101" s="332" t="s">
        <v>324</v>
      </c>
      <c r="C101" s="332"/>
      <c r="D101" s="182">
        <v>31439.7</v>
      </c>
      <c r="E101" s="205">
        <v>38200</v>
      </c>
      <c r="F101" s="205">
        <v>38200</v>
      </c>
      <c r="G101" s="182">
        <v>38200</v>
      </c>
      <c r="H101" s="182"/>
      <c r="I101" s="182"/>
    </row>
    <row r="102" spans="1:9" ht="24" customHeight="1" x14ac:dyDescent="0.25">
      <c r="A102" s="165" t="s">
        <v>162</v>
      </c>
      <c r="B102" s="324" t="s">
        <v>163</v>
      </c>
      <c r="C102" s="324"/>
      <c r="D102" s="183">
        <f>SUM(D103+D159+D200+D235+D254+D271+D308)</f>
        <v>158476.19999999998</v>
      </c>
      <c r="E102" s="206">
        <f t="shared" ref="E102:F102" si="26">SUM(E103+E159+E200+E254+E271+E308+E235)</f>
        <v>255300</v>
      </c>
      <c r="F102" s="206">
        <f t="shared" si="26"/>
        <v>252000</v>
      </c>
      <c r="G102" s="183">
        <f>SUM(G103+G159+G200+G235+G254+G271+G308+G316)</f>
        <v>261390</v>
      </c>
      <c r="H102" s="241">
        <f t="shared" ref="H102:I102" si="27">SUM(H103+H159+H200+H235+H254+H271+H308+H316)</f>
        <v>261390</v>
      </c>
      <c r="I102" s="241">
        <f t="shared" si="27"/>
        <v>261390</v>
      </c>
    </row>
    <row r="103" spans="1:9" x14ac:dyDescent="0.25">
      <c r="A103" s="167" t="s">
        <v>161</v>
      </c>
      <c r="B103" s="325" t="s">
        <v>164</v>
      </c>
      <c r="C103" s="325"/>
      <c r="D103" s="184">
        <f>SUM(D104+D121+D124+D152)</f>
        <v>40072.92</v>
      </c>
      <c r="E103" s="207">
        <f t="shared" ref="E103:F103" si="28">SUM(E104+E121+E124+E152)</f>
        <v>64000</v>
      </c>
      <c r="F103" s="207">
        <f t="shared" si="28"/>
        <v>64000</v>
      </c>
      <c r="G103" s="184">
        <f>SUM(G104+G121+G124+G152)</f>
        <v>65000</v>
      </c>
      <c r="H103" s="184">
        <f>SUM(H104+H121+H124+H152)</f>
        <v>65000</v>
      </c>
      <c r="I103" s="184">
        <f>SUM(I104+I121+I124+I152)</f>
        <v>65000</v>
      </c>
    </row>
    <row r="104" spans="1:9" x14ac:dyDescent="0.25">
      <c r="A104" s="169" t="s">
        <v>133</v>
      </c>
      <c r="B104" s="333" t="s">
        <v>50</v>
      </c>
      <c r="C104" s="333"/>
      <c r="D104" s="185">
        <f>SUM(D105)</f>
        <v>4797.78</v>
      </c>
      <c r="E104" s="209">
        <f t="shared" ref="E104:F104" si="29">SUM(E105)</f>
        <v>5000</v>
      </c>
      <c r="F104" s="209">
        <f t="shared" si="29"/>
        <v>5000</v>
      </c>
      <c r="G104" s="185">
        <f>SUM(G105)</f>
        <v>5000</v>
      </c>
      <c r="H104" s="185">
        <f>SUM(H105)</f>
        <v>5000</v>
      </c>
      <c r="I104" s="185">
        <f>SUM(I105)</f>
        <v>5000</v>
      </c>
    </row>
    <row r="105" spans="1:9" x14ac:dyDescent="0.25">
      <c r="A105" s="172" t="s">
        <v>228</v>
      </c>
      <c r="B105" s="329" t="s">
        <v>135</v>
      </c>
      <c r="C105" s="329"/>
      <c r="D105" s="181">
        <f>SUM(D108:D120)</f>
        <v>4797.78</v>
      </c>
      <c r="E105" s="203">
        <f t="shared" ref="E105:F105" si="30">SUM(E108:E120)</f>
        <v>5000</v>
      </c>
      <c r="F105" s="203">
        <f t="shared" si="30"/>
        <v>5000</v>
      </c>
      <c r="G105" s="181">
        <f>SUM(G106:G120)</f>
        <v>5000</v>
      </c>
      <c r="H105" s="181">
        <v>5000</v>
      </c>
      <c r="I105" s="181">
        <v>5000</v>
      </c>
    </row>
    <row r="106" spans="1:9" s="221" customFormat="1" x14ac:dyDescent="0.25">
      <c r="A106" s="226">
        <v>3211</v>
      </c>
      <c r="B106" s="332" t="s">
        <v>279</v>
      </c>
      <c r="C106" s="332"/>
      <c r="D106" s="225">
        <v>0</v>
      </c>
      <c r="E106" s="225">
        <v>160</v>
      </c>
      <c r="F106" s="225">
        <v>0</v>
      </c>
      <c r="G106" s="225">
        <v>100</v>
      </c>
      <c r="H106" s="225"/>
      <c r="I106" s="225"/>
    </row>
    <row r="107" spans="1:9" s="221" customFormat="1" x14ac:dyDescent="0.25">
      <c r="A107" s="226">
        <v>3221</v>
      </c>
      <c r="B107" s="332" t="s">
        <v>300</v>
      </c>
      <c r="C107" s="332"/>
      <c r="D107" s="225">
        <v>0</v>
      </c>
      <c r="E107" s="225">
        <v>160</v>
      </c>
      <c r="F107" s="225">
        <v>0</v>
      </c>
      <c r="G107" s="225">
        <v>400</v>
      </c>
      <c r="H107" s="225"/>
      <c r="I107" s="225"/>
    </row>
    <row r="108" spans="1:9" x14ac:dyDescent="0.25">
      <c r="A108" s="176" t="s">
        <v>301</v>
      </c>
      <c r="B108" s="332" t="s">
        <v>285</v>
      </c>
      <c r="C108" s="332"/>
      <c r="D108" s="182">
        <v>0</v>
      </c>
      <c r="E108" s="205">
        <v>160</v>
      </c>
      <c r="F108" s="205">
        <v>160</v>
      </c>
      <c r="G108" s="182">
        <v>0</v>
      </c>
      <c r="H108" s="182"/>
      <c r="I108" s="182"/>
    </row>
    <row r="109" spans="1:9" s="221" customFormat="1" ht="14.25" customHeight="1" x14ac:dyDescent="0.25">
      <c r="A109" s="226">
        <v>3224</v>
      </c>
      <c r="B109" s="340" t="s">
        <v>303</v>
      </c>
      <c r="C109" s="340"/>
      <c r="D109" s="225">
        <v>0</v>
      </c>
      <c r="E109" s="225"/>
      <c r="F109" s="225">
        <v>0</v>
      </c>
      <c r="G109" s="225">
        <v>100</v>
      </c>
      <c r="H109" s="225"/>
      <c r="I109" s="225"/>
    </row>
    <row r="110" spans="1:9" ht="13.5" customHeight="1" x14ac:dyDescent="0.25">
      <c r="A110" s="176" t="s">
        <v>305</v>
      </c>
      <c r="B110" s="332" t="s">
        <v>286</v>
      </c>
      <c r="C110" s="332"/>
      <c r="D110" s="182">
        <v>100</v>
      </c>
      <c r="E110" s="205">
        <v>500</v>
      </c>
      <c r="F110" s="205">
        <v>500</v>
      </c>
      <c r="G110" s="182">
        <v>100</v>
      </c>
      <c r="H110" s="182"/>
      <c r="I110" s="182"/>
    </row>
    <row r="111" spans="1:9" ht="14.25" customHeight="1" x14ac:dyDescent="0.25">
      <c r="A111" s="176" t="s">
        <v>307</v>
      </c>
      <c r="B111" s="332" t="s">
        <v>325</v>
      </c>
      <c r="C111" s="332"/>
      <c r="D111" s="182">
        <v>400</v>
      </c>
      <c r="E111" s="205">
        <v>400</v>
      </c>
      <c r="F111" s="205">
        <v>400</v>
      </c>
      <c r="G111" s="182">
        <v>200</v>
      </c>
      <c r="H111" s="182"/>
      <c r="I111" s="182"/>
    </row>
    <row r="112" spans="1:9" s="221" customFormat="1" ht="14.25" customHeight="1" x14ac:dyDescent="0.25">
      <c r="A112" s="226">
        <v>3235</v>
      </c>
      <c r="B112" s="337" t="s">
        <v>298</v>
      </c>
      <c r="C112" s="337"/>
      <c r="D112" s="225">
        <v>0</v>
      </c>
      <c r="E112" s="225"/>
      <c r="F112" s="225">
        <v>0</v>
      </c>
      <c r="G112" s="225">
        <v>100</v>
      </c>
      <c r="H112" s="225"/>
      <c r="I112" s="225"/>
    </row>
    <row r="113" spans="1:9" x14ac:dyDescent="0.25">
      <c r="A113" s="176">
        <v>3237</v>
      </c>
      <c r="B113" s="332" t="s">
        <v>290</v>
      </c>
      <c r="C113" s="332"/>
      <c r="D113" s="182">
        <v>4270</v>
      </c>
      <c r="E113" s="205">
        <v>2770</v>
      </c>
      <c r="F113" s="205">
        <v>2770</v>
      </c>
      <c r="G113" s="182">
        <v>1600</v>
      </c>
      <c r="H113" s="182"/>
      <c r="I113" s="182"/>
    </row>
    <row r="114" spans="1:9" s="221" customFormat="1" x14ac:dyDescent="0.25">
      <c r="A114" s="226">
        <v>3238</v>
      </c>
      <c r="B114" s="337" t="s">
        <v>291</v>
      </c>
      <c r="C114" s="337"/>
      <c r="D114" s="225">
        <v>0</v>
      </c>
      <c r="E114" s="225"/>
      <c r="F114" s="225">
        <v>0</v>
      </c>
      <c r="G114" s="225">
        <v>600</v>
      </c>
      <c r="H114" s="225"/>
      <c r="I114" s="225"/>
    </row>
    <row r="115" spans="1:9" x14ac:dyDescent="0.25">
      <c r="A115" s="176">
        <v>3239</v>
      </c>
      <c r="B115" s="332" t="s">
        <v>292</v>
      </c>
      <c r="C115" s="332"/>
      <c r="D115" s="182">
        <v>0</v>
      </c>
      <c r="E115" s="205">
        <v>70</v>
      </c>
      <c r="F115" s="205">
        <v>70</v>
      </c>
      <c r="G115" s="182">
        <v>100</v>
      </c>
      <c r="H115" s="182"/>
      <c r="I115" s="182"/>
    </row>
    <row r="116" spans="1:9" ht="15.75" customHeight="1" x14ac:dyDescent="0.25">
      <c r="A116" s="176">
        <v>3241</v>
      </c>
      <c r="B116" s="337" t="s">
        <v>326</v>
      </c>
      <c r="C116" s="337"/>
      <c r="D116" s="182">
        <v>0</v>
      </c>
      <c r="E116" s="205">
        <v>1000</v>
      </c>
      <c r="F116" s="205">
        <v>1000</v>
      </c>
      <c r="G116" s="182">
        <v>200</v>
      </c>
      <c r="H116" s="182"/>
      <c r="I116" s="182"/>
    </row>
    <row r="117" spans="1:9" s="221" customFormat="1" ht="15.75" customHeight="1" x14ac:dyDescent="0.25">
      <c r="A117" s="226">
        <v>3293</v>
      </c>
      <c r="B117" s="337" t="s">
        <v>316</v>
      </c>
      <c r="C117" s="337"/>
      <c r="D117" s="225">
        <v>0</v>
      </c>
      <c r="E117" s="225"/>
      <c r="F117" s="225">
        <v>0</v>
      </c>
      <c r="G117" s="225">
        <v>300</v>
      </c>
      <c r="H117" s="225"/>
      <c r="I117" s="225"/>
    </row>
    <row r="118" spans="1:9" s="221" customFormat="1" ht="15.75" customHeight="1" x14ac:dyDescent="0.25">
      <c r="A118" s="226">
        <v>3295</v>
      </c>
      <c r="B118" s="337" t="s">
        <v>295</v>
      </c>
      <c r="C118" s="337"/>
      <c r="D118" s="225">
        <v>0</v>
      </c>
      <c r="E118" s="225"/>
      <c r="F118" s="225">
        <v>0</v>
      </c>
      <c r="G118" s="225">
        <v>900</v>
      </c>
      <c r="H118" s="225"/>
      <c r="I118" s="225"/>
    </row>
    <row r="119" spans="1:9" s="221" customFormat="1" ht="15.75" customHeight="1" x14ac:dyDescent="0.25">
      <c r="A119" s="226">
        <v>3299</v>
      </c>
      <c r="B119" s="337" t="s">
        <v>318</v>
      </c>
      <c r="C119" s="337"/>
      <c r="D119" s="225">
        <v>0</v>
      </c>
      <c r="E119" s="225"/>
      <c r="F119" s="225">
        <v>0</v>
      </c>
      <c r="G119" s="225">
        <v>100</v>
      </c>
      <c r="H119" s="225"/>
      <c r="I119" s="225"/>
    </row>
    <row r="120" spans="1:9" ht="13.5" customHeight="1" x14ac:dyDescent="0.25">
      <c r="A120" s="176" t="s">
        <v>327</v>
      </c>
      <c r="B120" s="332" t="s">
        <v>319</v>
      </c>
      <c r="C120" s="332"/>
      <c r="D120" s="182">
        <v>27.78</v>
      </c>
      <c r="E120" s="205">
        <v>100</v>
      </c>
      <c r="F120" s="205">
        <v>100</v>
      </c>
      <c r="G120" s="182">
        <v>200</v>
      </c>
      <c r="H120" s="182"/>
      <c r="I120" s="182"/>
    </row>
    <row r="121" spans="1:9" x14ac:dyDescent="0.25">
      <c r="A121" s="169" t="s">
        <v>136</v>
      </c>
      <c r="B121" s="333" t="s">
        <v>103</v>
      </c>
      <c r="C121" s="333"/>
      <c r="D121" s="185">
        <f>SUM(D122)</f>
        <v>1000</v>
      </c>
      <c r="E121" s="209">
        <f t="shared" ref="E121:F122" si="31">SUM(E122)</f>
        <v>10000</v>
      </c>
      <c r="F121" s="209">
        <f t="shared" si="31"/>
        <v>10000</v>
      </c>
      <c r="G121" s="185">
        <f>SUM(G122)</f>
        <v>2000</v>
      </c>
      <c r="H121" s="185">
        <f>SUM(H122)</f>
        <v>2000</v>
      </c>
      <c r="I121" s="185">
        <f>SUM(I122)</f>
        <v>2000</v>
      </c>
    </row>
    <row r="122" spans="1:9" ht="18" customHeight="1" x14ac:dyDescent="0.25">
      <c r="A122" s="172" t="s">
        <v>137</v>
      </c>
      <c r="B122" s="329" t="s">
        <v>138</v>
      </c>
      <c r="C122" s="329"/>
      <c r="D122" s="181">
        <f>SUM(D123)</f>
        <v>1000</v>
      </c>
      <c r="E122" s="203">
        <f t="shared" si="31"/>
        <v>10000</v>
      </c>
      <c r="F122" s="203">
        <f t="shared" si="31"/>
        <v>10000</v>
      </c>
      <c r="G122" s="181">
        <f>SUM(G123)</f>
        <v>2000</v>
      </c>
      <c r="H122" s="181">
        <v>2000</v>
      </c>
      <c r="I122" s="181">
        <v>2000</v>
      </c>
    </row>
    <row r="123" spans="1:9" x14ac:dyDescent="0.25">
      <c r="A123" s="176" t="s">
        <v>312</v>
      </c>
      <c r="B123" s="332" t="s">
        <v>290</v>
      </c>
      <c r="C123" s="332"/>
      <c r="D123" s="182">
        <v>1000</v>
      </c>
      <c r="E123" s="205">
        <v>10000</v>
      </c>
      <c r="F123" s="205">
        <v>10000</v>
      </c>
      <c r="G123" s="182">
        <v>2000</v>
      </c>
      <c r="H123" s="182"/>
      <c r="I123" s="182"/>
    </row>
    <row r="124" spans="1:9" x14ac:dyDescent="0.25">
      <c r="A124" s="169" t="s">
        <v>143</v>
      </c>
      <c r="B124" s="333" t="s">
        <v>144</v>
      </c>
      <c r="C124" s="333"/>
      <c r="D124" s="185">
        <f>SUM(D125+D142)</f>
        <v>19275.140000000003</v>
      </c>
      <c r="E124" s="209">
        <f t="shared" ref="E124:F124" si="32">SUM(E125+E142)</f>
        <v>30000</v>
      </c>
      <c r="F124" s="209">
        <f t="shared" si="32"/>
        <v>30000</v>
      </c>
      <c r="G124" s="185">
        <f>SUM(G125+G142)</f>
        <v>25000</v>
      </c>
      <c r="H124" s="185">
        <f>SUM(H125+H142)</f>
        <v>25000</v>
      </c>
      <c r="I124" s="185">
        <f>SUM(I125+I142)</f>
        <v>25000</v>
      </c>
    </row>
    <row r="125" spans="1:9" ht="16.5" customHeight="1" x14ac:dyDescent="0.25">
      <c r="A125" s="172" t="s">
        <v>232</v>
      </c>
      <c r="B125" s="329" t="s">
        <v>146</v>
      </c>
      <c r="C125" s="329"/>
      <c r="D125" s="181">
        <f>SUM(D126:D141)</f>
        <v>3275.1400000000003</v>
      </c>
      <c r="E125" s="203">
        <f t="shared" ref="E125:F125" si="33">SUM(E126:E141)</f>
        <v>10000</v>
      </c>
      <c r="F125" s="203">
        <f t="shared" si="33"/>
        <v>10000</v>
      </c>
      <c r="G125" s="181">
        <f>SUM(G126:G141)</f>
        <v>5000</v>
      </c>
      <c r="H125" s="181">
        <v>5000</v>
      </c>
      <c r="I125" s="181">
        <v>5000</v>
      </c>
    </row>
    <row r="126" spans="1:9" x14ac:dyDescent="0.25">
      <c r="A126" s="176" t="s">
        <v>278</v>
      </c>
      <c r="B126" s="332" t="s">
        <v>279</v>
      </c>
      <c r="C126" s="332"/>
      <c r="D126" s="182">
        <v>67.3</v>
      </c>
      <c r="E126" s="205">
        <v>300</v>
      </c>
      <c r="F126" s="205">
        <v>300</v>
      </c>
      <c r="G126" s="182">
        <v>200</v>
      </c>
      <c r="H126" s="182"/>
      <c r="I126" s="182"/>
    </row>
    <row r="127" spans="1:9" ht="17.25" customHeight="1" x14ac:dyDescent="0.25">
      <c r="A127" s="176" t="s">
        <v>283</v>
      </c>
      <c r="B127" s="332" t="s">
        <v>328</v>
      </c>
      <c r="C127" s="332"/>
      <c r="D127" s="182">
        <v>43.65</v>
      </c>
      <c r="E127" s="205">
        <v>100</v>
      </c>
      <c r="F127" s="205">
        <v>100</v>
      </c>
      <c r="G127" s="182">
        <v>200</v>
      </c>
      <c r="H127" s="182"/>
      <c r="I127" s="182"/>
    </row>
    <row r="128" spans="1:9" x14ac:dyDescent="0.25">
      <c r="A128" s="176" t="s">
        <v>301</v>
      </c>
      <c r="B128" s="332" t="s">
        <v>285</v>
      </c>
      <c r="C128" s="332"/>
      <c r="D128" s="182">
        <v>0</v>
      </c>
      <c r="E128" s="205">
        <v>100</v>
      </c>
      <c r="F128" s="205">
        <v>100</v>
      </c>
      <c r="G128" s="182">
        <v>0</v>
      </c>
      <c r="H128" s="182"/>
      <c r="I128" s="182"/>
    </row>
    <row r="129" spans="1:9" ht="17.25" customHeight="1" x14ac:dyDescent="0.25">
      <c r="A129" s="176" t="s">
        <v>302</v>
      </c>
      <c r="B129" s="332" t="s">
        <v>303</v>
      </c>
      <c r="C129" s="332"/>
      <c r="D129" s="182">
        <v>0</v>
      </c>
      <c r="E129" s="205">
        <v>100</v>
      </c>
      <c r="F129" s="205">
        <v>100</v>
      </c>
      <c r="G129" s="182">
        <v>400</v>
      </c>
      <c r="H129" s="182"/>
      <c r="I129" s="182"/>
    </row>
    <row r="130" spans="1:9" ht="17.25" customHeight="1" x14ac:dyDescent="0.25">
      <c r="A130" s="176" t="s">
        <v>305</v>
      </c>
      <c r="B130" s="332" t="s">
        <v>286</v>
      </c>
      <c r="C130" s="332"/>
      <c r="D130" s="182">
        <v>50</v>
      </c>
      <c r="E130" s="205">
        <v>150</v>
      </c>
      <c r="F130" s="205">
        <v>150</v>
      </c>
      <c r="G130" s="182">
        <v>0</v>
      </c>
      <c r="H130" s="182"/>
      <c r="I130" s="182"/>
    </row>
    <row r="131" spans="1:9" ht="14.25" customHeight="1" x14ac:dyDescent="0.25">
      <c r="A131" s="176" t="s">
        <v>307</v>
      </c>
      <c r="B131" s="332" t="s">
        <v>325</v>
      </c>
      <c r="C131" s="332"/>
      <c r="D131" s="182">
        <v>0.6</v>
      </c>
      <c r="E131" s="205">
        <v>250</v>
      </c>
      <c r="F131" s="205">
        <v>250</v>
      </c>
      <c r="G131" s="182">
        <v>300</v>
      </c>
      <c r="H131" s="182"/>
      <c r="I131" s="182"/>
    </row>
    <row r="132" spans="1:9" x14ac:dyDescent="0.25">
      <c r="A132" s="176" t="s">
        <v>310</v>
      </c>
      <c r="B132" s="332" t="s">
        <v>298</v>
      </c>
      <c r="C132" s="332"/>
      <c r="D132" s="182">
        <v>78.69</v>
      </c>
      <c r="E132" s="205">
        <v>200</v>
      </c>
      <c r="F132" s="205">
        <v>200</v>
      </c>
      <c r="G132" s="182">
        <v>0</v>
      </c>
      <c r="H132" s="182"/>
      <c r="I132" s="182"/>
    </row>
    <row r="133" spans="1:9" x14ac:dyDescent="0.25">
      <c r="A133" s="176">
        <v>3237</v>
      </c>
      <c r="B133" s="332" t="s">
        <v>290</v>
      </c>
      <c r="C133" s="332"/>
      <c r="D133" s="182">
        <v>1470.77</v>
      </c>
      <c r="E133" s="205">
        <v>5500</v>
      </c>
      <c r="F133" s="205">
        <v>5500</v>
      </c>
      <c r="G133" s="182">
        <v>2400</v>
      </c>
      <c r="H133" s="182"/>
      <c r="I133" s="182"/>
    </row>
    <row r="134" spans="1:9" x14ac:dyDescent="0.25">
      <c r="A134" s="176">
        <v>3238</v>
      </c>
      <c r="B134" s="332" t="s">
        <v>291</v>
      </c>
      <c r="C134" s="332"/>
      <c r="D134" s="182">
        <v>0</v>
      </c>
      <c r="E134" s="205">
        <v>300</v>
      </c>
      <c r="F134" s="205">
        <v>300</v>
      </c>
      <c r="G134" s="182">
        <v>0</v>
      </c>
      <c r="H134" s="182"/>
      <c r="I134" s="182"/>
    </row>
    <row r="135" spans="1:9" x14ac:dyDescent="0.25">
      <c r="A135" s="176">
        <v>3239</v>
      </c>
      <c r="B135" s="332" t="s">
        <v>292</v>
      </c>
      <c r="C135" s="332"/>
      <c r="D135" s="182">
        <v>0</v>
      </c>
      <c r="E135" s="205">
        <v>150</v>
      </c>
      <c r="F135" s="205">
        <v>150</v>
      </c>
      <c r="G135" s="182">
        <v>200</v>
      </c>
      <c r="H135" s="182"/>
      <c r="I135" s="182"/>
    </row>
    <row r="136" spans="1:9" x14ac:dyDescent="0.25">
      <c r="A136" s="192">
        <v>3241</v>
      </c>
      <c r="B136" s="194" t="s">
        <v>326</v>
      </c>
      <c r="C136" s="194"/>
      <c r="D136" s="225">
        <v>0</v>
      </c>
      <c r="E136" s="195">
        <v>700</v>
      </c>
      <c r="F136" s="195">
        <v>700</v>
      </c>
      <c r="G136" s="195">
        <v>1000</v>
      </c>
      <c r="H136" s="194"/>
      <c r="I136" s="194"/>
    </row>
    <row r="137" spans="1:9" x14ac:dyDescent="0.25">
      <c r="A137" s="176">
        <v>3292</v>
      </c>
      <c r="B137" s="332" t="s">
        <v>294</v>
      </c>
      <c r="C137" s="332"/>
      <c r="D137" s="182">
        <v>0</v>
      </c>
      <c r="E137" s="205">
        <v>150</v>
      </c>
      <c r="F137" s="205">
        <v>150</v>
      </c>
      <c r="G137" s="182">
        <v>0</v>
      </c>
      <c r="H137" s="182"/>
      <c r="I137" s="182"/>
    </row>
    <row r="138" spans="1:9" x14ac:dyDescent="0.25">
      <c r="A138" s="192">
        <v>3293</v>
      </c>
      <c r="B138" s="339" t="s">
        <v>316</v>
      </c>
      <c r="C138" s="339"/>
      <c r="D138" s="195">
        <v>1564.13</v>
      </c>
      <c r="E138" s="195">
        <v>700</v>
      </c>
      <c r="F138" s="195">
        <v>700</v>
      </c>
      <c r="G138" s="195">
        <v>0</v>
      </c>
      <c r="H138" s="194"/>
      <c r="I138" s="194"/>
    </row>
    <row r="139" spans="1:9" x14ac:dyDescent="0.25">
      <c r="A139" s="176">
        <v>3295</v>
      </c>
      <c r="B139" s="332" t="s">
        <v>295</v>
      </c>
      <c r="C139" s="332"/>
      <c r="D139" s="182">
        <v>0</v>
      </c>
      <c r="E139" s="205">
        <v>500</v>
      </c>
      <c r="F139" s="205">
        <v>500</v>
      </c>
      <c r="G139" s="182">
        <v>100</v>
      </c>
      <c r="H139" s="182"/>
      <c r="I139" s="182"/>
    </row>
    <row r="140" spans="1:9" ht="13.5" customHeight="1" x14ac:dyDescent="0.25">
      <c r="A140" s="176">
        <v>3299</v>
      </c>
      <c r="B140" s="340" t="s">
        <v>329</v>
      </c>
      <c r="C140" s="340"/>
      <c r="D140" s="182">
        <v>0</v>
      </c>
      <c r="E140" s="205">
        <v>700</v>
      </c>
      <c r="F140" s="205">
        <v>700</v>
      </c>
      <c r="G140" s="182">
        <v>100</v>
      </c>
      <c r="H140" s="182"/>
      <c r="I140" s="182"/>
    </row>
    <row r="141" spans="1:9" ht="13.5" customHeight="1" x14ac:dyDescent="0.25">
      <c r="A141" s="176">
        <v>3431</v>
      </c>
      <c r="B141" s="340" t="s">
        <v>319</v>
      </c>
      <c r="C141" s="340"/>
      <c r="D141" s="182">
        <v>0</v>
      </c>
      <c r="E141" s="205">
        <v>100</v>
      </c>
      <c r="F141" s="205">
        <v>100</v>
      </c>
      <c r="G141" s="182">
        <v>100</v>
      </c>
      <c r="H141" s="182"/>
      <c r="I141" s="182"/>
    </row>
    <row r="142" spans="1:9" ht="12" customHeight="1" x14ac:dyDescent="0.25">
      <c r="A142" s="172" t="s">
        <v>407</v>
      </c>
      <c r="B142" s="329" t="s">
        <v>166</v>
      </c>
      <c r="C142" s="329"/>
      <c r="D142" s="181">
        <f>SUM(D143:D151)</f>
        <v>16000.000000000002</v>
      </c>
      <c r="E142" s="203">
        <f t="shared" ref="E142:F142" si="34">SUM(E143:E151)</f>
        <v>20000</v>
      </c>
      <c r="F142" s="203">
        <f t="shared" si="34"/>
        <v>20000</v>
      </c>
      <c r="G142" s="181">
        <f>SUM(G143:G151)</f>
        <v>20000</v>
      </c>
      <c r="H142" s="181">
        <v>20000</v>
      </c>
      <c r="I142" s="181">
        <v>20000</v>
      </c>
    </row>
    <row r="143" spans="1:9" ht="14.25" customHeight="1" x14ac:dyDescent="0.25">
      <c r="A143" s="176" t="s">
        <v>305</v>
      </c>
      <c r="B143" s="332" t="s">
        <v>286</v>
      </c>
      <c r="C143" s="332"/>
      <c r="D143" s="182">
        <v>600</v>
      </c>
      <c r="E143" s="205">
        <v>850</v>
      </c>
      <c r="F143" s="205">
        <v>850</v>
      </c>
      <c r="G143" s="182">
        <v>900</v>
      </c>
      <c r="H143" s="182"/>
      <c r="I143" s="182"/>
    </row>
    <row r="144" spans="1:9" ht="16.5" customHeight="1" x14ac:dyDescent="0.25">
      <c r="A144" s="176" t="s">
        <v>307</v>
      </c>
      <c r="B144" s="332" t="s">
        <v>325</v>
      </c>
      <c r="C144" s="332"/>
      <c r="D144" s="182">
        <v>860</v>
      </c>
      <c r="E144" s="205">
        <v>1000</v>
      </c>
      <c r="F144" s="205">
        <v>1000</v>
      </c>
      <c r="G144" s="182">
        <v>1500</v>
      </c>
      <c r="H144" s="182"/>
      <c r="I144" s="182"/>
    </row>
    <row r="145" spans="1:9" x14ac:dyDescent="0.25">
      <c r="A145" s="176" t="s">
        <v>310</v>
      </c>
      <c r="B145" s="332" t="s">
        <v>298</v>
      </c>
      <c r="C145" s="332"/>
      <c r="D145" s="182">
        <v>1125</v>
      </c>
      <c r="E145" s="205">
        <v>3250</v>
      </c>
      <c r="F145" s="205">
        <v>3250</v>
      </c>
      <c r="G145" s="182">
        <v>500</v>
      </c>
      <c r="H145" s="182"/>
      <c r="I145" s="182"/>
    </row>
    <row r="146" spans="1:9" x14ac:dyDescent="0.25">
      <c r="A146" s="176">
        <v>3237</v>
      </c>
      <c r="B146" s="332" t="s">
        <v>290</v>
      </c>
      <c r="C146" s="332"/>
      <c r="D146" s="182">
        <v>11367.44</v>
      </c>
      <c r="E146" s="205">
        <v>8800</v>
      </c>
      <c r="F146" s="205">
        <v>8800</v>
      </c>
      <c r="G146" s="182">
        <v>13000</v>
      </c>
      <c r="H146" s="182"/>
      <c r="I146" s="182"/>
    </row>
    <row r="147" spans="1:9" x14ac:dyDescent="0.25">
      <c r="A147" s="176" t="s">
        <v>314</v>
      </c>
      <c r="B147" s="332" t="s">
        <v>292</v>
      </c>
      <c r="C147" s="332"/>
      <c r="D147" s="182">
        <v>1007</v>
      </c>
      <c r="E147" s="205">
        <v>1100</v>
      </c>
      <c r="F147" s="205">
        <v>1100</v>
      </c>
      <c r="G147" s="182">
        <v>1100</v>
      </c>
      <c r="H147" s="182"/>
      <c r="I147" s="182"/>
    </row>
    <row r="148" spans="1:9" ht="13.5" customHeight="1" x14ac:dyDescent="0.25">
      <c r="A148" s="176" t="s">
        <v>330</v>
      </c>
      <c r="B148" s="332" t="s">
        <v>326</v>
      </c>
      <c r="C148" s="332"/>
      <c r="D148" s="182">
        <v>0</v>
      </c>
      <c r="E148" s="205">
        <v>3300</v>
      </c>
      <c r="F148" s="205">
        <v>3300</v>
      </c>
      <c r="G148" s="182">
        <v>1000</v>
      </c>
      <c r="H148" s="182"/>
      <c r="I148" s="182"/>
    </row>
    <row r="149" spans="1:9" x14ac:dyDescent="0.25">
      <c r="A149" s="176" t="s">
        <v>331</v>
      </c>
      <c r="B149" s="332" t="s">
        <v>316</v>
      </c>
      <c r="C149" s="332"/>
      <c r="D149" s="182">
        <v>628.20000000000005</v>
      </c>
      <c r="E149" s="205">
        <v>400</v>
      </c>
      <c r="F149" s="205">
        <v>400</v>
      </c>
      <c r="G149" s="182">
        <v>2000</v>
      </c>
      <c r="H149" s="182"/>
      <c r="I149" s="182"/>
    </row>
    <row r="150" spans="1:9" x14ac:dyDescent="0.25">
      <c r="A150" s="176">
        <v>3295</v>
      </c>
      <c r="B150" s="332" t="s">
        <v>295</v>
      </c>
      <c r="C150" s="332"/>
      <c r="D150" s="182">
        <v>412.36</v>
      </c>
      <c r="E150" s="205">
        <v>500</v>
      </c>
      <c r="F150" s="205">
        <v>500</v>
      </c>
      <c r="G150" s="182">
        <v>0</v>
      </c>
      <c r="H150" s="182"/>
      <c r="I150" s="182"/>
    </row>
    <row r="151" spans="1:9" ht="12.75" customHeight="1" x14ac:dyDescent="0.25">
      <c r="A151" s="176">
        <v>3299</v>
      </c>
      <c r="B151" s="332" t="s">
        <v>329</v>
      </c>
      <c r="C151" s="332"/>
      <c r="D151" s="182">
        <v>0</v>
      </c>
      <c r="E151" s="205">
        <v>800</v>
      </c>
      <c r="F151" s="205">
        <v>800</v>
      </c>
      <c r="G151" s="182">
        <v>0</v>
      </c>
      <c r="H151" s="182"/>
      <c r="I151" s="182"/>
    </row>
    <row r="152" spans="1:9" x14ac:dyDescent="0.25">
      <c r="A152" s="169" t="s">
        <v>147</v>
      </c>
      <c r="B152" s="333" t="s">
        <v>148</v>
      </c>
      <c r="C152" s="333"/>
      <c r="D152" s="185">
        <f>SUM(D157+D153)</f>
        <v>15000</v>
      </c>
      <c r="E152" s="209">
        <f t="shared" ref="E152:F152" si="35">SUM(E153+E157)</f>
        <v>19000</v>
      </c>
      <c r="F152" s="209">
        <f t="shared" si="35"/>
        <v>19000</v>
      </c>
      <c r="G152" s="185">
        <f>SUM(G153+G157)</f>
        <v>33000</v>
      </c>
      <c r="H152" s="185">
        <f>SUM(H153+H157)</f>
        <v>33000</v>
      </c>
      <c r="I152" s="185">
        <f>SUM(I153+I157)</f>
        <v>33000</v>
      </c>
    </row>
    <row r="153" spans="1:9" ht="15" customHeight="1" x14ac:dyDescent="0.25">
      <c r="A153" s="172" t="s">
        <v>241</v>
      </c>
      <c r="B153" s="329" t="s">
        <v>168</v>
      </c>
      <c r="C153" s="329"/>
      <c r="D153" s="181">
        <f>SUM(D154:D156)</f>
        <v>12000</v>
      </c>
      <c r="E153" s="203">
        <f t="shared" ref="E153:F153" si="36">SUM(E154:E156)</f>
        <v>15000</v>
      </c>
      <c r="F153" s="203">
        <f t="shared" si="36"/>
        <v>15000</v>
      </c>
      <c r="G153" s="181">
        <f>SUM(G154:G156)</f>
        <v>25000</v>
      </c>
      <c r="H153" s="181">
        <v>25000</v>
      </c>
      <c r="I153" s="181">
        <v>25000</v>
      </c>
    </row>
    <row r="154" spans="1:9" ht="15.75" customHeight="1" x14ac:dyDescent="0.25">
      <c r="A154" s="176" t="s">
        <v>305</v>
      </c>
      <c r="B154" s="332" t="s">
        <v>286</v>
      </c>
      <c r="C154" s="332"/>
      <c r="D154" s="182">
        <v>850</v>
      </c>
      <c r="E154" s="205">
        <v>850</v>
      </c>
      <c r="F154" s="205">
        <v>850</v>
      </c>
      <c r="G154" s="182">
        <v>2000</v>
      </c>
      <c r="H154" s="182"/>
      <c r="I154" s="182"/>
    </row>
    <row r="155" spans="1:9" x14ac:dyDescent="0.25">
      <c r="A155" s="176">
        <v>3237</v>
      </c>
      <c r="B155" s="332" t="s">
        <v>290</v>
      </c>
      <c r="C155" s="332"/>
      <c r="D155" s="182">
        <v>10650</v>
      </c>
      <c r="E155" s="205">
        <v>13650</v>
      </c>
      <c r="F155" s="205">
        <v>13650</v>
      </c>
      <c r="G155" s="182">
        <v>21000</v>
      </c>
      <c r="H155" s="182"/>
      <c r="I155" s="182"/>
    </row>
    <row r="156" spans="1:9" x14ac:dyDescent="0.25">
      <c r="A156" s="176">
        <v>3239</v>
      </c>
      <c r="B156" s="332" t="s">
        <v>292</v>
      </c>
      <c r="C156" s="332"/>
      <c r="D156" s="182">
        <v>500</v>
      </c>
      <c r="E156" s="205">
        <v>500</v>
      </c>
      <c r="F156" s="205">
        <v>500</v>
      </c>
      <c r="G156" s="182">
        <v>2000</v>
      </c>
      <c r="H156" s="182"/>
      <c r="I156" s="182"/>
    </row>
    <row r="157" spans="1:9" ht="16.5" customHeight="1" x14ac:dyDescent="0.25">
      <c r="A157" s="172" t="s">
        <v>245</v>
      </c>
      <c r="B157" s="329" t="s">
        <v>170</v>
      </c>
      <c r="C157" s="329"/>
      <c r="D157" s="181">
        <f>SUM(D158)</f>
        <v>3000</v>
      </c>
      <c r="E157" s="203">
        <f t="shared" ref="E157:F157" si="37">SUM(E158)</f>
        <v>4000</v>
      </c>
      <c r="F157" s="203">
        <f t="shared" si="37"/>
        <v>4000</v>
      </c>
      <c r="G157" s="181">
        <f>SUM(G158)</f>
        <v>8000</v>
      </c>
      <c r="H157" s="181">
        <v>8000</v>
      </c>
      <c r="I157" s="181">
        <v>8000</v>
      </c>
    </row>
    <row r="158" spans="1:9" x14ac:dyDescent="0.25">
      <c r="A158" s="176" t="s">
        <v>312</v>
      </c>
      <c r="B158" s="332" t="s">
        <v>290</v>
      </c>
      <c r="C158" s="332"/>
      <c r="D158" s="182">
        <v>3000</v>
      </c>
      <c r="E158" s="205">
        <v>4000</v>
      </c>
      <c r="F158" s="205">
        <v>4000</v>
      </c>
      <c r="G158" s="182">
        <v>8000</v>
      </c>
      <c r="H158" s="182"/>
      <c r="I158" s="182"/>
    </row>
    <row r="159" spans="1:9" x14ac:dyDescent="0.25">
      <c r="A159" s="167" t="s">
        <v>171</v>
      </c>
      <c r="B159" s="325" t="s">
        <v>172</v>
      </c>
      <c r="C159" s="325"/>
      <c r="D159" s="184">
        <f>SUM(D160+D175+D195)</f>
        <v>22980</v>
      </c>
      <c r="E159" s="207">
        <f t="shared" ref="E159:F159" si="38">SUM(E160+E175+E195)</f>
        <v>41600</v>
      </c>
      <c r="F159" s="207">
        <f t="shared" si="38"/>
        <v>41000</v>
      </c>
      <c r="G159" s="184">
        <f>SUM(G160+G172+G175+G195)</f>
        <v>44000</v>
      </c>
      <c r="H159" s="237">
        <f t="shared" ref="H159:I159" si="39">SUM(H160+H172+H175+H195)</f>
        <v>44000</v>
      </c>
      <c r="I159" s="237">
        <f t="shared" si="39"/>
        <v>44000</v>
      </c>
    </row>
    <row r="160" spans="1:9" x14ac:dyDescent="0.25">
      <c r="A160" s="169" t="s">
        <v>133</v>
      </c>
      <c r="B160" s="333" t="s">
        <v>50</v>
      </c>
      <c r="C160" s="333"/>
      <c r="D160" s="185">
        <f>SUM(D161)</f>
        <v>6999.9999999999991</v>
      </c>
      <c r="E160" s="209">
        <f t="shared" ref="E160:F160" si="40">SUM(E161)</f>
        <v>10600</v>
      </c>
      <c r="F160" s="209">
        <f t="shared" si="40"/>
        <v>10000</v>
      </c>
      <c r="G160" s="185">
        <f>SUM(G161)</f>
        <v>12000</v>
      </c>
      <c r="H160" s="185">
        <f>SUM(H161)</f>
        <v>12000</v>
      </c>
      <c r="I160" s="185">
        <f>SUM(I161)</f>
        <v>12000</v>
      </c>
    </row>
    <row r="161" spans="1:9" x14ac:dyDescent="0.25">
      <c r="A161" s="172" t="s">
        <v>228</v>
      </c>
      <c r="B161" s="329" t="s">
        <v>135</v>
      </c>
      <c r="C161" s="329"/>
      <c r="D161" s="181">
        <f>SUM(D163:D170)</f>
        <v>6999.9999999999991</v>
      </c>
      <c r="E161" s="203">
        <f t="shared" ref="E161:F161" si="41">SUM(E163:E170)</f>
        <v>10600</v>
      </c>
      <c r="F161" s="203">
        <f t="shared" si="41"/>
        <v>10000</v>
      </c>
      <c r="G161" s="181">
        <f>SUM(G162:G171)</f>
        <v>12000</v>
      </c>
      <c r="H161" s="181">
        <v>12000</v>
      </c>
      <c r="I161" s="181">
        <v>12000</v>
      </c>
    </row>
    <row r="162" spans="1:9" s="234" customFormat="1" ht="15" customHeight="1" x14ac:dyDescent="0.25">
      <c r="A162" s="239">
        <v>3223</v>
      </c>
      <c r="B162" s="332" t="s">
        <v>285</v>
      </c>
      <c r="C162" s="332"/>
      <c r="D162" s="236">
        <v>0</v>
      </c>
      <c r="E162" s="236">
        <v>600</v>
      </c>
      <c r="F162" s="236">
        <v>0</v>
      </c>
      <c r="G162" s="236">
        <v>400</v>
      </c>
      <c r="H162" s="236"/>
      <c r="I162" s="236"/>
    </row>
    <row r="163" spans="1:9" ht="15" customHeight="1" x14ac:dyDescent="0.25">
      <c r="A163" s="176" t="s">
        <v>305</v>
      </c>
      <c r="B163" s="332" t="s">
        <v>286</v>
      </c>
      <c r="C163" s="332"/>
      <c r="D163" s="182">
        <v>0</v>
      </c>
      <c r="E163" s="205">
        <v>600</v>
      </c>
      <c r="F163" s="205">
        <v>600</v>
      </c>
      <c r="G163" s="182">
        <v>100</v>
      </c>
      <c r="H163" s="182"/>
      <c r="I163" s="182"/>
    </row>
    <row r="164" spans="1:9" ht="14.25" customHeight="1" x14ac:dyDescent="0.25">
      <c r="A164" s="176" t="s">
        <v>307</v>
      </c>
      <c r="B164" s="332" t="s">
        <v>325</v>
      </c>
      <c r="C164" s="332"/>
      <c r="D164" s="182">
        <v>330</v>
      </c>
      <c r="E164" s="205">
        <v>330</v>
      </c>
      <c r="F164" s="205">
        <v>330</v>
      </c>
      <c r="G164" s="182">
        <v>500</v>
      </c>
      <c r="H164" s="182"/>
      <c r="I164" s="182"/>
    </row>
    <row r="165" spans="1:9" x14ac:dyDescent="0.25">
      <c r="A165" s="176" t="s">
        <v>310</v>
      </c>
      <c r="B165" s="332" t="s">
        <v>332</v>
      </c>
      <c r="C165" s="332"/>
      <c r="D165" s="182">
        <v>1200</v>
      </c>
      <c r="E165" s="205">
        <v>2200</v>
      </c>
      <c r="F165" s="205">
        <v>2200</v>
      </c>
      <c r="G165" s="182">
        <v>2000</v>
      </c>
      <c r="H165" s="182"/>
      <c r="I165" s="182"/>
    </row>
    <row r="166" spans="1:9" x14ac:dyDescent="0.25">
      <c r="A166" s="176" t="s">
        <v>312</v>
      </c>
      <c r="B166" s="332" t="s">
        <v>290</v>
      </c>
      <c r="C166" s="332"/>
      <c r="D166" s="182">
        <v>5056.1899999999996</v>
      </c>
      <c r="E166" s="205">
        <v>5350</v>
      </c>
      <c r="F166" s="205">
        <v>5350</v>
      </c>
      <c r="G166" s="182">
        <v>5600</v>
      </c>
      <c r="H166" s="182"/>
      <c r="I166" s="182"/>
    </row>
    <row r="167" spans="1:9" x14ac:dyDescent="0.25">
      <c r="A167" s="176" t="s">
        <v>314</v>
      </c>
      <c r="B167" s="332" t="s">
        <v>292</v>
      </c>
      <c r="C167" s="332"/>
      <c r="D167" s="182">
        <v>77</v>
      </c>
      <c r="E167" s="205">
        <v>100</v>
      </c>
      <c r="F167" s="205">
        <v>100</v>
      </c>
      <c r="G167" s="182">
        <v>400</v>
      </c>
      <c r="H167" s="182"/>
      <c r="I167" s="182"/>
    </row>
    <row r="168" spans="1:9" s="234" customFormat="1" ht="15" customHeight="1" x14ac:dyDescent="0.25">
      <c r="A168" s="239">
        <v>3241</v>
      </c>
      <c r="B168" s="332" t="s">
        <v>326</v>
      </c>
      <c r="C168" s="332"/>
      <c r="D168" s="236">
        <v>0</v>
      </c>
      <c r="E168" s="236">
        <v>600</v>
      </c>
      <c r="F168" s="236">
        <v>0</v>
      </c>
      <c r="G168" s="236">
        <v>200</v>
      </c>
      <c r="H168" s="236"/>
      <c r="I168" s="236"/>
    </row>
    <row r="169" spans="1:9" x14ac:dyDescent="0.25">
      <c r="A169" s="176" t="s">
        <v>331</v>
      </c>
      <c r="B169" s="332" t="s">
        <v>316</v>
      </c>
      <c r="C169" s="332"/>
      <c r="D169" s="182">
        <v>29.15</v>
      </c>
      <c r="E169" s="205">
        <v>520</v>
      </c>
      <c r="F169" s="205">
        <v>520</v>
      </c>
      <c r="G169" s="182">
        <v>1200</v>
      </c>
      <c r="H169" s="182"/>
      <c r="I169" s="182"/>
    </row>
    <row r="170" spans="1:9" x14ac:dyDescent="0.25">
      <c r="A170" s="176">
        <v>3295</v>
      </c>
      <c r="B170" s="332" t="s">
        <v>295</v>
      </c>
      <c r="C170" s="332"/>
      <c r="D170" s="182">
        <v>307.66000000000003</v>
      </c>
      <c r="E170" s="205">
        <v>900</v>
      </c>
      <c r="F170" s="205">
        <v>900</v>
      </c>
      <c r="G170" s="182">
        <v>1500</v>
      </c>
      <c r="H170" s="182"/>
      <c r="I170" s="182"/>
    </row>
    <row r="171" spans="1:9" s="234" customFormat="1" ht="15" customHeight="1" x14ac:dyDescent="0.25">
      <c r="A171" s="239">
        <v>3431</v>
      </c>
      <c r="B171" s="332" t="s">
        <v>319</v>
      </c>
      <c r="C171" s="332"/>
      <c r="D171" s="236">
        <v>0</v>
      </c>
      <c r="E171" s="236">
        <v>600</v>
      </c>
      <c r="F171" s="236">
        <v>0</v>
      </c>
      <c r="G171" s="236">
        <v>100</v>
      </c>
      <c r="H171" s="236"/>
      <c r="I171" s="236"/>
    </row>
    <row r="172" spans="1:9" s="234" customFormat="1" x14ac:dyDescent="0.25">
      <c r="A172" s="169" t="s">
        <v>136</v>
      </c>
      <c r="B172" s="333" t="s">
        <v>103</v>
      </c>
      <c r="C172" s="333"/>
      <c r="D172" s="238">
        <f>SUM(D173)</f>
        <v>0</v>
      </c>
      <c r="E172" s="238">
        <f t="shared" ref="E172:F173" si="42">SUM(E173)</f>
        <v>10000</v>
      </c>
      <c r="F172" s="238">
        <f t="shared" si="42"/>
        <v>0</v>
      </c>
      <c r="G172" s="238">
        <f>SUM(G173)</f>
        <v>1000</v>
      </c>
      <c r="H172" s="238">
        <f>SUM(H173)</f>
        <v>1000</v>
      </c>
      <c r="I172" s="238">
        <f>SUM(I173)</f>
        <v>1000</v>
      </c>
    </row>
    <row r="173" spans="1:9" s="234" customFormat="1" ht="18" customHeight="1" x14ac:dyDescent="0.25">
      <c r="A173" s="172" t="s">
        <v>137</v>
      </c>
      <c r="B173" s="329" t="s">
        <v>138</v>
      </c>
      <c r="C173" s="329"/>
      <c r="D173" s="235">
        <f>SUM(D174)</f>
        <v>0</v>
      </c>
      <c r="E173" s="235">
        <f t="shared" si="42"/>
        <v>10000</v>
      </c>
      <c r="F173" s="235">
        <f t="shared" si="42"/>
        <v>0</v>
      </c>
      <c r="G173" s="235">
        <f>SUM(G174)</f>
        <v>1000</v>
      </c>
      <c r="H173" s="235">
        <v>1000</v>
      </c>
      <c r="I173" s="235">
        <v>1000</v>
      </c>
    </row>
    <row r="174" spans="1:9" s="234" customFormat="1" x14ac:dyDescent="0.25">
      <c r="A174" s="239" t="s">
        <v>312</v>
      </c>
      <c r="B174" s="332" t="s">
        <v>290</v>
      </c>
      <c r="C174" s="332"/>
      <c r="D174" s="236">
        <v>0</v>
      </c>
      <c r="E174" s="236">
        <v>10000</v>
      </c>
      <c r="F174" s="236">
        <v>0</v>
      </c>
      <c r="G174" s="236">
        <v>1000</v>
      </c>
      <c r="H174" s="236"/>
      <c r="I174" s="236"/>
    </row>
    <row r="175" spans="1:9" x14ac:dyDescent="0.25">
      <c r="A175" s="169" t="s">
        <v>143</v>
      </c>
      <c r="B175" s="333" t="s">
        <v>144</v>
      </c>
      <c r="C175" s="333"/>
      <c r="D175" s="185">
        <f>SUM(D176+D186)</f>
        <v>10980</v>
      </c>
      <c r="E175" s="209">
        <f t="shared" ref="E175:F175" si="43">SUM(E176+E186)</f>
        <v>25000</v>
      </c>
      <c r="F175" s="209">
        <f t="shared" si="43"/>
        <v>25000</v>
      </c>
      <c r="G175" s="185">
        <f>SUM(G176+G186)</f>
        <v>21000</v>
      </c>
      <c r="H175" s="185">
        <f>SUM(H176+H186)</f>
        <v>21000</v>
      </c>
      <c r="I175" s="185">
        <f>SUM(I176+I186)</f>
        <v>21000</v>
      </c>
    </row>
    <row r="176" spans="1:9" ht="17.25" customHeight="1" x14ac:dyDescent="0.25">
      <c r="A176" s="172" t="s">
        <v>232</v>
      </c>
      <c r="B176" s="329" t="s">
        <v>146</v>
      </c>
      <c r="C176" s="329"/>
      <c r="D176" s="181">
        <f>SUM(D177:D185)</f>
        <v>980</v>
      </c>
      <c r="E176" s="203">
        <f t="shared" ref="E176:F176" si="44">SUM(E177:E185)</f>
        <v>5000</v>
      </c>
      <c r="F176" s="203">
        <f t="shared" si="44"/>
        <v>5000</v>
      </c>
      <c r="G176" s="181">
        <f>SUM(G177:G185)</f>
        <v>4000</v>
      </c>
      <c r="H176" s="181">
        <v>4000</v>
      </c>
      <c r="I176" s="181">
        <v>4000</v>
      </c>
    </row>
    <row r="177" spans="1:9" ht="15" customHeight="1" x14ac:dyDescent="0.25">
      <c r="A177" s="176" t="s">
        <v>307</v>
      </c>
      <c r="B177" s="332" t="s">
        <v>325</v>
      </c>
      <c r="C177" s="332"/>
      <c r="D177" s="182">
        <v>0</v>
      </c>
      <c r="E177" s="205">
        <v>50</v>
      </c>
      <c r="F177" s="205">
        <v>50</v>
      </c>
      <c r="G177" s="182">
        <v>0</v>
      </c>
      <c r="H177" s="182"/>
      <c r="I177" s="182"/>
    </row>
    <row r="178" spans="1:9" x14ac:dyDescent="0.25">
      <c r="A178" s="176" t="s">
        <v>310</v>
      </c>
      <c r="B178" s="332" t="s">
        <v>298</v>
      </c>
      <c r="C178" s="332"/>
      <c r="D178" s="182">
        <v>505</v>
      </c>
      <c r="E178" s="205">
        <v>1000</v>
      </c>
      <c r="F178" s="205">
        <v>1000</v>
      </c>
      <c r="G178" s="182">
        <v>2000</v>
      </c>
      <c r="H178" s="182"/>
      <c r="I178" s="182"/>
    </row>
    <row r="179" spans="1:9" x14ac:dyDescent="0.25">
      <c r="A179" s="176">
        <v>3237</v>
      </c>
      <c r="B179" s="332" t="s">
        <v>290</v>
      </c>
      <c r="C179" s="332"/>
      <c r="D179" s="182">
        <v>475</v>
      </c>
      <c r="E179" s="205">
        <v>2950</v>
      </c>
      <c r="F179" s="205">
        <v>2950</v>
      </c>
      <c r="G179" s="182">
        <v>2000</v>
      </c>
      <c r="H179" s="182"/>
      <c r="I179" s="182"/>
    </row>
    <row r="180" spans="1:9" x14ac:dyDescent="0.25">
      <c r="A180" s="176" t="s">
        <v>314</v>
      </c>
      <c r="B180" s="332" t="s">
        <v>292</v>
      </c>
      <c r="C180" s="332"/>
      <c r="D180" s="182">
        <v>0</v>
      </c>
      <c r="E180" s="205">
        <v>300</v>
      </c>
      <c r="F180" s="205">
        <v>300</v>
      </c>
      <c r="G180" s="182">
        <v>0</v>
      </c>
      <c r="H180" s="182"/>
      <c r="I180" s="182"/>
    </row>
    <row r="181" spans="1:9" ht="16.5" customHeight="1" x14ac:dyDescent="0.25">
      <c r="A181" s="176">
        <v>3241</v>
      </c>
      <c r="B181" s="332" t="s">
        <v>326</v>
      </c>
      <c r="C181" s="332"/>
      <c r="D181" s="182">
        <v>0</v>
      </c>
      <c r="E181" s="205">
        <v>300</v>
      </c>
      <c r="F181" s="205">
        <v>300</v>
      </c>
      <c r="G181" s="182">
        <v>0</v>
      </c>
      <c r="H181" s="182"/>
      <c r="I181" s="182"/>
    </row>
    <row r="182" spans="1:9" x14ac:dyDescent="0.25">
      <c r="A182" s="176" t="s">
        <v>331</v>
      </c>
      <c r="B182" s="332" t="s">
        <v>316</v>
      </c>
      <c r="C182" s="332"/>
      <c r="D182" s="182">
        <v>0</v>
      </c>
      <c r="E182" s="205">
        <v>150</v>
      </c>
      <c r="F182" s="205">
        <v>150</v>
      </c>
      <c r="G182" s="182">
        <v>0</v>
      </c>
      <c r="H182" s="182"/>
      <c r="I182" s="182"/>
    </row>
    <row r="183" spans="1:9" x14ac:dyDescent="0.25">
      <c r="A183" s="176">
        <v>3295</v>
      </c>
      <c r="B183" s="337" t="s">
        <v>295</v>
      </c>
      <c r="C183" s="337"/>
      <c r="D183" s="182">
        <v>0</v>
      </c>
      <c r="E183" s="205">
        <v>50</v>
      </c>
      <c r="F183" s="205">
        <v>50</v>
      </c>
      <c r="G183" s="182">
        <v>0</v>
      </c>
      <c r="H183" s="182"/>
      <c r="I183" s="182"/>
    </row>
    <row r="184" spans="1:9" ht="15" customHeight="1" x14ac:dyDescent="0.25">
      <c r="A184" s="176" t="s">
        <v>333</v>
      </c>
      <c r="B184" s="332" t="s">
        <v>329</v>
      </c>
      <c r="C184" s="332"/>
      <c r="D184" s="182">
        <v>0</v>
      </c>
      <c r="E184" s="205">
        <v>150</v>
      </c>
      <c r="F184" s="205">
        <v>150</v>
      </c>
      <c r="G184" s="182">
        <v>0</v>
      </c>
      <c r="H184" s="182"/>
      <c r="I184" s="182"/>
    </row>
    <row r="185" spans="1:9" ht="13.5" customHeight="1" x14ac:dyDescent="0.25">
      <c r="A185" s="176">
        <v>3431</v>
      </c>
      <c r="B185" s="332" t="s">
        <v>319</v>
      </c>
      <c r="C185" s="332"/>
      <c r="D185" s="182">
        <v>0</v>
      </c>
      <c r="E185" s="205">
        <v>50</v>
      </c>
      <c r="F185" s="205">
        <v>50</v>
      </c>
      <c r="G185" s="182">
        <v>0</v>
      </c>
      <c r="H185" s="182"/>
      <c r="I185" s="182"/>
    </row>
    <row r="186" spans="1:9" ht="18" customHeight="1" x14ac:dyDescent="0.25">
      <c r="A186" s="172" t="s">
        <v>240</v>
      </c>
      <c r="B186" s="329" t="s">
        <v>166</v>
      </c>
      <c r="C186" s="329"/>
      <c r="D186" s="181">
        <f>SUM(D187:D194)</f>
        <v>10000</v>
      </c>
      <c r="E186" s="203">
        <f t="shared" ref="E186:F186" si="45">SUM(E187:E194)</f>
        <v>20000</v>
      </c>
      <c r="F186" s="203">
        <f t="shared" si="45"/>
        <v>20000</v>
      </c>
      <c r="G186" s="181">
        <f>SUM(G187:G194)</f>
        <v>17000</v>
      </c>
      <c r="H186" s="181">
        <v>17000</v>
      </c>
      <c r="I186" s="181">
        <v>17000</v>
      </c>
    </row>
    <row r="187" spans="1:9" ht="12" customHeight="1" x14ac:dyDescent="0.25">
      <c r="A187" s="176" t="s">
        <v>307</v>
      </c>
      <c r="B187" s="332" t="s">
        <v>325</v>
      </c>
      <c r="C187" s="332"/>
      <c r="D187" s="182">
        <v>430</v>
      </c>
      <c r="E187" s="205">
        <v>700</v>
      </c>
      <c r="F187" s="205">
        <v>700</v>
      </c>
      <c r="G187" s="182">
        <v>0</v>
      </c>
      <c r="H187" s="182"/>
      <c r="I187" s="182"/>
    </row>
    <row r="188" spans="1:9" x14ac:dyDescent="0.25">
      <c r="A188" s="176" t="s">
        <v>310</v>
      </c>
      <c r="B188" s="332" t="s">
        <v>298</v>
      </c>
      <c r="C188" s="332"/>
      <c r="D188" s="182">
        <v>5919.6</v>
      </c>
      <c r="E188" s="205">
        <v>6000</v>
      </c>
      <c r="F188" s="205">
        <v>6000</v>
      </c>
      <c r="G188" s="182">
        <v>5000</v>
      </c>
      <c r="H188" s="182"/>
      <c r="I188" s="182"/>
    </row>
    <row r="189" spans="1:9" x14ac:dyDescent="0.25">
      <c r="A189" s="176">
        <v>3237</v>
      </c>
      <c r="B189" s="332" t="s">
        <v>290</v>
      </c>
      <c r="C189" s="332"/>
      <c r="D189" s="182">
        <v>2821</v>
      </c>
      <c r="E189" s="205">
        <v>8800</v>
      </c>
      <c r="F189" s="205">
        <v>8800</v>
      </c>
      <c r="G189" s="182">
        <v>12000</v>
      </c>
      <c r="H189" s="182"/>
      <c r="I189" s="182"/>
    </row>
    <row r="190" spans="1:9" x14ac:dyDescent="0.25">
      <c r="A190" s="176" t="s">
        <v>314</v>
      </c>
      <c r="B190" s="332" t="s">
        <v>292</v>
      </c>
      <c r="C190" s="332"/>
      <c r="D190" s="182">
        <v>0</v>
      </c>
      <c r="E190" s="205">
        <v>500</v>
      </c>
      <c r="F190" s="205">
        <v>500</v>
      </c>
      <c r="G190" s="182">
        <v>0</v>
      </c>
      <c r="H190" s="182"/>
      <c r="I190" s="182"/>
    </row>
    <row r="191" spans="1:9" ht="14.25" customHeight="1" x14ac:dyDescent="0.25">
      <c r="A191" s="176">
        <v>3241</v>
      </c>
      <c r="B191" s="332" t="s">
        <v>326</v>
      </c>
      <c r="C191" s="332"/>
      <c r="D191" s="182">
        <v>0</v>
      </c>
      <c r="E191" s="205">
        <v>3000</v>
      </c>
      <c r="F191" s="205">
        <v>3000</v>
      </c>
      <c r="G191" s="182">
        <v>0</v>
      </c>
      <c r="H191" s="182"/>
      <c r="I191" s="182"/>
    </row>
    <row r="192" spans="1:9" x14ac:dyDescent="0.25">
      <c r="A192" s="176" t="s">
        <v>331</v>
      </c>
      <c r="B192" s="332" t="s">
        <v>316</v>
      </c>
      <c r="C192" s="332"/>
      <c r="D192" s="182">
        <v>0</v>
      </c>
      <c r="E192" s="205">
        <v>300</v>
      </c>
      <c r="F192" s="205">
        <v>300</v>
      </c>
      <c r="G192" s="182">
        <v>0</v>
      </c>
      <c r="H192" s="182"/>
      <c r="I192" s="182"/>
    </row>
    <row r="193" spans="1:9" x14ac:dyDescent="0.25">
      <c r="A193" s="176">
        <v>3295</v>
      </c>
      <c r="B193" s="337" t="s">
        <v>295</v>
      </c>
      <c r="C193" s="337"/>
      <c r="D193" s="182">
        <v>829.4</v>
      </c>
      <c r="E193" s="205">
        <v>400</v>
      </c>
      <c r="F193" s="205">
        <v>400</v>
      </c>
      <c r="G193" s="182">
        <v>0</v>
      </c>
      <c r="H193" s="182"/>
      <c r="I193" s="182"/>
    </row>
    <row r="194" spans="1:9" ht="12.75" customHeight="1" x14ac:dyDescent="0.25">
      <c r="A194" s="176" t="s">
        <v>333</v>
      </c>
      <c r="B194" s="332" t="s">
        <v>329</v>
      </c>
      <c r="C194" s="332"/>
      <c r="D194" s="182">
        <v>0</v>
      </c>
      <c r="E194" s="205">
        <v>300</v>
      </c>
      <c r="F194" s="205">
        <v>300</v>
      </c>
      <c r="G194" s="182">
        <v>0</v>
      </c>
      <c r="H194" s="182"/>
      <c r="I194" s="182"/>
    </row>
    <row r="195" spans="1:9" x14ac:dyDescent="0.25">
      <c r="A195" s="169" t="s">
        <v>147</v>
      </c>
      <c r="B195" s="333" t="s">
        <v>148</v>
      </c>
      <c r="C195" s="333"/>
      <c r="D195" s="185">
        <f>SUM(D196)</f>
        <v>5000</v>
      </c>
      <c r="E195" s="209">
        <f t="shared" ref="E195:F195" si="46">SUM(E196)</f>
        <v>6000</v>
      </c>
      <c r="F195" s="209">
        <f t="shared" si="46"/>
        <v>6000</v>
      </c>
      <c r="G195" s="185">
        <f>SUM(G196)</f>
        <v>10000</v>
      </c>
      <c r="H195" s="185">
        <f>SUM(H196)</f>
        <v>10000</v>
      </c>
      <c r="I195" s="185">
        <f>SUM(I196)</f>
        <v>10000</v>
      </c>
    </row>
    <row r="196" spans="1:9" ht="15" customHeight="1" x14ac:dyDescent="0.25">
      <c r="A196" s="172" t="s">
        <v>241</v>
      </c>
      <c r="B196" s="329" t="s">
        <v>168</v>
      </c>
      <c r="C196" s="329"/>
      <c r="D196" s="181">
        <f>SUM(D198:D199)</f>
        <v>5000</v>
      </c>
      <c r="E196" s="203">
        <f t="shared" ref="E196:F196" si="47">SUM(E198:E199)</f>
        <v>6000</v>
      </c>
      <c r="F196" s="203">
        <f t="shared" si="47"/>
        <v>6000</v>
      </c>
      <c r="G196" s="181">
        <f>SUM(G197:G199)</f>
        <v>10000</v>
      </c>
      <c r="H196" s="181">
        <v>10000</v>
      </c>
      <c r="I196" s="181">
        <v>10000</v>
      </c>
    </row>
    <row r="197" spans="1:9" s="234" customFormat="1" x14ac:dyDescent="0.25">
      <c r="A197" s="239">
        <v>3233</v>
      </c>
      <c r="B197" s="332" t="s">
        <v>325</v>
      </c>
      <c r="C197" s="332"/>
      <c r="D197" s="236">
        <v>0</v>
      </c>
      <c r="E197" s="236">
        <v>5000</v>
      </c>
      <c r="F197" s="236">
        <v>0</v>
      </c>
      <c r="G197" s="236">
        <v>500</v>
      </c>
      <c r="H197" s="236"/>
      <c r="I197" s="236"/>
    </row>
    <row r="198" spans="1:9" x14ac:dyDescent="0.25">
      <c r="A198" s="176" t="s">
        <v>312</v>
      </c>
      <c r="B198" s="332" t="s">
        <v>290</v>
      </c>
      <c r="C198" s="332"/>
      <c r="D198" s="182">
        <v>4600</v>
      </c>
      <c r="E198" s="205">
        <v>5000</v>
      </c>
      <c r="F198" s="205">
        <v>5000</v>
      </c>
      <c r="G198" s="182">
        <v>9000</v>
      </c>
      <c r="H198" s="182"/>
      <c r="I198" s="182"/>
    </row>
    <row r="199" spans="1:9" x14ac:dyDescent="0.25">
      <c r="A199" s="176" t="s">
        <v>314</v>
      </c>
      <c r="B199" s="332" t="s">
        <v>292</v>
      </c>
      <c r="C199" s="332"/>
      <c r="D199" s="182">
        <v>400</v>
      </c>
      <c r="E199" s="205">
        <v>1000</v>
      </c>
      <c r="F199" s="205">
        <v>1000</v>
      </c>
      <c r="G199" s="182">
        <v>500</v>
      </c>
      <c r="H199" s="182"/>
      <c r="I199" s="182"/>
    </row>
    <row r="200" spans="1:9" ht="24" customHeight="1" x14ac:dyDescent="0.25">
      <c r="A200" s="167" t="s">
        <v>173</v>
      </c>
      <c r="B200" s="325" t="s">
        <v>174</v>
      </c>
      <c r="C200" s="325"/>
      <c r="D200" s="184">
        <f>SUM(D201+D210+D230)</f>
        <v>59786.559999999998</v>
      </c>
      <c r="E200" s="207">
        <f t="shared" ref="E200:F200" si="48">SUM(E201+E210+E230)</f>
        <v>76000</v>
      </c>
      <c r="F200" s="207">
        <f t="shared" si="48"/>
        <v>76000</v>
      </c>
      <c r="G200" s="184">
        <f>SUM(G201+G210+G230)</f>
        <v>76000</v>
      </c>
      <c r="H200" s="184">
        <f>SUM(H201+H210+H230)</f>
        <v>76000</v>
      </c>
      <c r="I200" s="184">
        <f>SUM(I201+I210+I230)</f>
        <v>76000</v>
      </c>
    </row>
    <row r="201" spans="1:9" x14ac:dyDescent="0.25">
      <c r="A201" s="169" t="s">
        <v>133</v>
      </c>
      <c r="B201" s="333" t="s">
        <v>50</v>
      </c>
      <c r="C201" s="333"/>
      <c r="D201" s="185">
        <f>SUM(D202)</f>
        <v>6000</v>
      </c>
      <c r="E201" s="209">
        <f t="shared" ref="E201:F201" si="49">SUM(E202)</f>
        <v>6000</v>
      </c>
      <c r="F201" s="209">
        <f t="shared" si="49"/>
        <v>6000</v>
      </c>
      <c r="G201" s="185">
        <f>SUM(G202)</f>
        <v>6000</v>
      </c>
      <c r="H201" s="185">
        <f>SUM(H202)</f>
        <v>6000</v>
      </c>
      <c r="I201" s="185">
        <f>SUM(I202)</f>
        <v>6000</v>
      </c>
    </row>
    <row r="202" spans="1:9" x14ac:dyDescent="0.25">
      <c r="A202" s="172" t="s">
        <v>228</v>
      </c>
      <c r="B202" s="329" t="s">
        <v>135</v>
      </c>
      <c r="C202" s="329"/>
      <c r="D202" s="181">
        <f>SUM(D203:D209)</f>
        <v>6000</v>
      </c>
      <c r="E202" s="203">
        <f t="shared" ref="E202:F202" si="50">SUM(E203:E209)</f>
        <v>6000</v>
      </c>
      <c r="F202" s="203">
        <f t="shared" si="50"/>
        <v>6000</v>
      </c>
      <c r="G202" s="181">
        <f>SUM(G203:G209)</f>
        <v>6000</v>
      </c>
      <c r="H202" s="181">
        <v>6000</v>
      </c>
      <c r="I202" s="181">
        <v>6000</v>
      </c>
    </row>
    <row r="203" spans="1:9" ht="14.25" customHeight="1" x14ac:dyDescent="0.25">
      <c r="A203" s="176" t="s">
        <v>307</v>
      </c>
      <c r="B203" s="332" t="s">
        <v>325</v>
      </c>
      <c r="C203" s="332"/>
      <c r="D203" s="182">
        <v>300</v>
      </c>
      <c r="E203" s="205">
        <v>300</v>
      </c>
      <c r="F203" s="205">
        <v>300</v>
      </c>
      <c r="G203" s="182">
        <v>300</v>
      </c>
      <c r="H203" s="182"/>
      <c r="I203" s="182"/>
    </row>
    <row r="204" spans="1:9" x14ac:dyDescent="0.25">
      <c r="A204" s="176">
        <v>3235</v>
      </c>
      <c r="B204" s="332" t="s">
        <v>298</v>
      </c>
      <c r="C204" s="332"/>
      <c r="D204" s="182">
        <v>4900</v>
      </c>
      <c r="E204" s="205">
        <v>4900</v>
      </c>
      <c r="F204" s="205">
        <v>4900</v>
      </c>
      <c r="G204" s="182">
        <v>4000</v>
      </c>
      <c r="H204" s="182"/>
      <c r="I204" s="182"/>
    </row>
    <row r="205" spans="1:9" x14ac:dyDescent="0.25">
      <c r="A205" s="176" t="s">
        <v>312</v>
      </c>
      <c r="B205" s="332" t="s">
        <v>290</v>
      </c>
      <c r="C205" s="332"/>
      <c r="D205" s="182">
        <v>330</v>
      </c>
      <c r="E205" s="205">
        <v>330</v>
      </c>
      <c r="F205" s="205">
        <v>330</v>
      </c>
      <c r="G205" s="182">
        <v>1000</v>
      </c>
      <c r="H205" s="182"/>
      <c r="I205" s="182"/>
    </row>
    <row r="206" spans="1:9" x14ac:dyDescent="0.25">
      <c r="A206" s="176" t="s">
        <v>314</v>
      </c>
      <c r="B206" s="332" t="s">
        <v>292</v>
      </c>
      <c r="C206" s="332"/>
      <c r="D206" s="182">
        <v>140</v>
      </c>
      <c r="E206" s="205">
        <v>140</v>
      </c>
      <c r="F206" s="205">
        <v>140</v>
      </c>
      <c r="G206" s="182">
        <v>200</v>
      </c>
      <c r="H206" s="182"/>
      <c r="I206" s="182"/>
    </row>
    <row r="207" spans="1:9" ht="15" customHeight="1" x14ac:dyDescent="0.25">
      <c r="A207" s="176">
        <v>3241</v>
      </c>
      <c r="B207" s="332" t="s">
        <v>326</v>
      </c>
      <c r="C207" s="332"/>
      <c r="D207" s="182">
        <v>140</v>
      </c>
      <c r="E207" s="205">
        <v>140</v>
      </c>
      <c r="F207" s="205">
        <v>140</v>
      </c>
      <c r="G207" s="182">
        <v>200</v>
      </c>
      <c r="H207" s="182"/>
      <c r="I207" s="182"/>
    </row>
    <row r="208" spans="1:9" x14ac:dyDescent="0.25">
      <c r="A208" s="176" t="s">
        <v>331</v>
      </c>
      <c r="B208" s="332" t="s">
        <v>316</v>
      </c>
      <c r="C208" s="332"/>
      <c r="D208" s="182">
        <v>140</v>
      </c>
      <c r="E208" s="205">
        <v>140</v>
      </c>
      <c r="F208" s="205">
        <v>140</v>
      </c>
      <c r="G208" s="182">
        <v>200</v>
      </c>
      <c r="H208" s="182"/>
      <c r="I208" s="182"/>
    </row>
    <row r="209" spans="1:9" ht="12" customHeight="1" x14ac:dyDescent="0.25">
      <c r="A209" s="176" t="s">
        <v>327</v>
      </c>
      <c r="B209" s="332" t="s">
        <v>319</v>
      </c>
      <c r="C209" s="332"/>
      <c r="D209" s="182">
        <v>50</v>
      </c>
      <c r="E209" s="205">
        <v>50</v>
      </c>
      <c r="F209" s="205">
        <v>50</v>
      </c>
      <c r="G209" s="182">
        <v>100</v>
      </c>
      <c r="H209" s="182"/>
      <c r="I209" s="182"/>
    </row>
    <row r="210" spans="1:9" x14ac:dyDescent="0.25">
      <c r="A210" s="169" t="s">
        <v>143</v>
      </c>
      <c r="B210" s="333" t="s">
        <v>144</v>
      </c>
      <c r="C210" s="333"/>
      <c r="D210" s="185">
        <f>SUM(D211)</f>
        <v>49286.559999999998</v>
      </c>
      <c r="E210" s="209">
        <f t="shared" ref="E210:F210" si="51">SUM(E211+E228)</f>
        <v>55000</v>
      </c>
      <c r="F210" s="209">
        <f t="shared" si="51"/>
        <v>55000</v>
      </c>
      <c r="G210" s="185">
        <f>SUM(G211+G228)</f>
        <v>55000</v>
      </c>
      <c r="H210" s="185">
        <f>SUM(H211+H228)</f>
        <v>55000</v>
      </c>
      <c r="I210" s="185">
        <f>SUM(I211+I228)</f>
        <v>55000</v>
      </c>
    </row>
    <row r="211" spans="1:9" ht="13.5" customHeight="1" x14ac:dyDescent="0.25">
      <c r="A211" s="172" t="s">
        <v>232</v>
      </c>
      <c r="B211" s="329" t="s">
        <v>146</v>
      </c>
      <c r="C211" s="329"/>
      <c r="D211" s="181">
        <f>SUM(D212:D227)</f>
        <v>49286.559999999998</v>
      </c>
      <c r="E211" s="203">
        <f t="shared" ref="E211:F211" si="52">SUM(E212:E227)</f>
        <v>50000</v>
      </c>
      <c r="F211" s="203">
        <f t="shared" si="52"/>
        <v>50000</v>
      </c>
      <c r="G211" s="181">
        <f>SUM(G212:G227)</f>
        <v>50000</v>
      </c>
      <c r="H211" s="181">
        <v>50000</v>
      </c>
      <c r="I211" s="181">
        <v>50000</v>
      </c>
    </row>
    <row r="212" spans="1:9" x14ac:dyDescent="0.25">
      <c r="A212" s="176" t="s">
        <v>278</v>
      </c>
      <c r="B212" s="332" t="s">
        <v>279</v>
      </c>
      <c r="C212" s="332"/>
      <c r="D212" s="182">
        <v>426</v>
      </c>
      <c r="E212" s="205">
        <v>400</v>
      </c>
      <c r="F212" s="205">
        <v>400</v>
      </c>
      <c r="G212" s="182">
        <v>400</v>
      </c>
      <c r="H212" s="182"/>
      <c r="I212" s="182"/>
    </row>
    <row r="213" spans="1:9" ht="13.5" customHeight="1" x14ac:dyDescent="0.25">
      <c r="A213" s="176" t="s">
        <v>283</v>
      </c>
      <c r="B213" s="332" t="s">
        <v>284</v>
      </c>
      <c r="C213" s="332"/>
      <c r="D213" s="182">
        <v>3.88</v>
      </c>
      <c r="E213" s="205">
        <v>1000</v>
      </c>
      <c r="F213" s="205">
        <v>1000</v>
      </c>
      <c r="G213" s="182">
        <v>1000</v>
      </c>
      <c r="H213" s="182"/>
      <c r="I213" s="182"/>
    </row>
    <row r="214" spans="1:9" x14ac:dyDescent="0.25">
      <c r="A214" s="176" t="s">
        <v>301</v>
      </c>
      <c r="B214" s="332" t="s">
        <v>285</v>
      </c>
      <c r="C214" s="332"/>
      <c r="D214" s="182">
        <v>0</v>
      </c>
      <c r="E214" s="205">
        <v>300</v>
      </c>
      <c r="F214" s="205">
        <v>300</v>
      </c>
      <c r="G214" s="182">
        <v>300</v>
      </c>
      <c r="H214" s="182"/>
      <c r="I214" s="182"/>
    </row>
    <row r="215" spans="1:9" ht="14.25" customHeight="1" x14ac:dyDescent="0.25">
      <c r="A215" s="176" t="s">
        <v>302</v>
      </c>
      <c r="B215" s="332" t="s">
        <v>303</v>
      </c>
      <c r="C215" s="332"/>
      <c r="D215" s="182">
        <v>124.55</v>
      </c>
      <c r="E215" s="205">
        <v>300</v>
      </c>
      <c r="F215" s="205">
        <v>300</v>
      </c>
      <c r="G215" s="182">
        <v>300</v>
      </c>
      <c r="H215" s="182"/>
      <c r="I215" s="182"/>
    </row>
    <row r="216" spans="1:9" x14ac:dyDescent="0.25">
      <c r="A216" s="176" t="s">
        <v>334</v>
      </c>
      <c r="B216" s="332" t="s">
        <v>304</v>
      </c>
      <c r="C216" s="332"/>
      <c r="D216" s="182">
        <v>0</v>
      </c>
      <c r="E216" s="205">
        <v>500</v>
      </c>
      <c r="F216" s="205">
        <v>500</v>
      </c>
      <c r="G216" s="182">
        <v>500</v>
      </c>
      <c r="H216" s="182"/>
      <c r="I216" s="182"/>
    </row>
    <row r="217" spans="1:9" ht="12.75" customHeight="1" x14ac:dyDescent="0.25">
      <c r="A217" s="176" t="s">
        <v>305</v>
      </c>
      <c r="B217" s="332" t="s">
        <v>286</v>
      </c>
      <c r="C217" s="332"/>
      <c r="D217" s="182">
        <v>0</v>
      </c>
      <c r="E217" s="205">
        <v>500</v>
      </c>
      <c r="F217" s="205">
        <v>500</v>
      </c>
      <c r="G217" s="182">
        <v>500</v>
      </c>
      <c r="H217" s="182"/>
      <c r="I217" s="182"/>
    </row>
    <row r="218" spans="1:9" ht="15" customHeight="1" x14ac:dyDescent="0.25">
      <c r="A218" s="176" t="s">
        <v>307</v>
      </c>
      <c r="B218" s="332" t="s">
        <v>325</v>
      </c>
      <c r="C218" s="332"/>
      <c r="D218" s="182">
        <v>1833.63</v>
      </c>
      <c r="E218" s="205">
        <v>1000</v>
      </c>
      <c r="F218" s="205">
        <v>1000</v>
      </c>
      <c r="G218" s="182">
        <v>1000</v>
      </c>
      <c r="H218" s="182"/>
      <c r="I218" s="182"/>
    </row>
    <row r="219" spans="1:9" x14ac:dyDescent="0.25">
      <c r="A219" s="176">
        <v>3235</v>
      </c>
      <c r="B219" s="332" t="s">
        <v>298</v>
      </c>
      <c r="C219" s="332"/>
      <c r="D219" s="182">
        <v>35860.75</v>
      </c>
      <c r="E219" s="205">
        <v>30000</v>
      </c>
      <c r="F219" s="205">
        <v>30000</v>
      </c>
      <c r="G219" s="182">
        <v>26800</v>
      </c>
      <c r="H219" s="182"/>
      <c r="I219" s="182"/>
    </row>
    <row r="220" spans="1:9" x14ac:dyDescent="0.25">
      <c r="A220" s="176" t="s">
        <v>312</v>
      </c>
      <c r="B220" s="332" t="s">
        <v>290</v>
      </c>
      <c r="C220" s="332"/>
      <c r="D220" s="182">
        <v>7483.33</v>
      </c>
      <c r="E220" s="205">
        <v>10000</v>
      </c>
      <c r="F220" s="205">
        <v>10000</v>
      </c>
      <c r="G220" s="182">
        <v>13000</v>
      </c>
      <c r="H220" s="182"/>
      <c r="I220" s="182"/>
    </row>
    <row r="221" spans="1:9" x14ac:dyDescent="0.25">
      <c r="A221" s="176" t="s">
        <v>313</v>
      </c>
      <c r="B221" s="332" t="s">
        <v>291</v>
      </c>
      <c r="C221" s="332"/>
      <c r="D221" s="182">
        <v>0</v>
      </c>
      <c r="E221" s="205">
        <v>1000</v>
      </c>
      <c r="F221" s="205">
        <v>1000</v>
      </c>
      <c r="G221" s="182">
        <v>1000</v>
      </c>
      <c r="H221" s="182"/>
      <c r="I221" s="182"/>
    </row>
    <row r="222" spans="1:9" x14ac:dyDescent="0.25">
      <c r="A222" s="176" t="s">
        <v>314</v>
      </c>
      <c r="B222" s="332" t="s">
        <v>292</v>
      </c>
      <c r="C222" s="332"/>
      <c r="D222" s="182">
        <v>624</v>
      </c>
      <c r="E222" s="205">
        <v>800</v>
      </c>
      <c r="F222" s="205">
        <v>800</v>
      </c>
      <c r="G222" s="182">
        <v>800</v>
      </c>
      <c r="H222" s="182"/>
      <c r="I222" s="182"/>
    </row>
    <row r="223" spans="1:9" ht="15" customHeight="1" x14ac:dyDescent="0.25">
      <c r="A223" s="176">
        <v>3241</v>
      </c>
      <c r="B223" s="332" t="s">
        <v>326</v>
      </c>
      <c r="C223" s="332"/>
      <c r="D223" s="182">
        <v>1868.35</v>
      </c>
      <c r="E223" s="205">
        <v>1800</v>
      </c>
      <c r="F223" s="205">
        <v>1800</v>
      </c>
      <c r="G223" s="182">
        <v>1800</v>
      </c>
      <c r="H223" s="182"/>
      <c r="I223" s="182"/>
    </row>
    <row r="224" spans="1:9" x14ac:dyDescent="0.25">
      <c r="A224" s="176" t="s">
        <v>331</v>
      </c>
      <c r="B224" s="332" t="s">
        <v>316</v>
      </c>
      <c r="C224" s="332"/>
      <c r="D224" s="182">
        <v>485.24</v>
      </c>
      <c r="E224" s="205">
        <v>1000</v>
      </c>
      <c r="F224" s="205">
        <v>1000</v>
      </c>
      <c r="G224" s="182">
        <v>1000</v>
      </c>
      <c r="H224" s="182"/>
      <c r="I224" s="182"/>
    </row>
    <row r="225" spans="1:9" x14ac:dyDescent="0.25">
      <c r="A225" s="176" t="s">
        <v>335</v>
      </c>
      <c r="B225" s="332" t="s">
        <v>295</v>
      </c>
      <c r="C225" s="332"/>
      <c r="D225" s="182">
        <v>234.41</v>
      </c>
      <c r="E225" s="205">
        <v>400</v>
      </c>
      <c r="F225" s="205">
        <v>400</v>
      </c>
      <c r="G225" s="182">
        <v>400</v>
      </c>
      <c r="H225" s="182"/>
      <c r="I225" s="182"/>
    </row>
    <row r="226" spans="1:9" ht="13.5" customHeight="1" x14ac:dyDescent="0.25">
      <c r="A226" s="176" t="s">
        <v>333</v>
      </c>
      <c r="B226" s="332" t="s">
        <v>329</v>
      </c>
      <c r="C226" s="332"/>
      <c r="D226" s="182">
        <v>32.200000000000003</v>
      </c>
      <c r="E226" s="205">
        <v>500</v>
      </c>
      <c r="F226" s="205">
        <v>500</v>
      </c>
      <c r="G226" s="182">
        <v>500</v>
      </c>
      <c r="H226" s="182"/>
      <c r="I226" s="182"/>
    </row>
    <row r="227" spans="1:9" ht="17.25" customHeight="1" x14ac:dyDescent="0.25">
      <c r="A227" s="176" t="s">
        <v>327</v>
      </c>
      <c r="B227" s="332" t="s">
        <v>319</v>
      </c>
      <c r="C227" s="332"/>
      <c r="D227" s="182">
        <v>310.22000000000003</v>
      </c>
      <c r="E227" s="205">
        <v>500</v>
      </c>
      <c r="F227" s="205">
        <v>500</v>
      </c>
      <c r="G227" s="182">
        <v>700</v>
      </c>
      <c r="H227" s="182"/>
      <c r="I227" s="182"/>
    </row>
    <row r="228" spans="1:9" ht="18.75" customHeight="1" x14ac:dyDescent="0.25">
      <c r="A228" s="172" t="s">
        <v>240</v>
      </c>
      <c r="B228" s="329" t="s">
        <v>166</v>
      </c>
      <c r="C228" s="329"/>
      <c r="D228" s="181">
        <f ca="1">SUM(D228)</f>
        <v>0</v>
      </c>
      <c r="E228" s="203">
        <f t="shared" ref="E228:F228" si="53">SUM(E229)</f>
        <v>5000</v>
      </c>
      <c r="F228" s="203">
        <f t="shared" si="53"/>
        <v>5000</v>
      </c>
      <c r="G228" s="181">
        <f>SUM(G229)</f>
        <v>5000</v>
      </c>
      <c r="H228" s="181">
        <v>5000</v>
      </c>
      <c r="I228" s="181">
        <v>5000</v>
      </c>
    </row>
    <row r="229" spans="1:9" x14ac:dyDescent="0.25">
      <c r="A229" s="176">
        <v>3235</v>
      </c>
      <c r="B229" s="332" t="s">
        <v>298</v>
      </c>
      <c r="C229" s="332"/>
      <c r="D229" s="182">
        <v>0</v>
      </c>
      <c r="E229" s="205">
        <v>5000</v>
      </c>
      <c r="F229" s="205">
        <v>5000</v>
      </c>
      <c r="G229" s="182">
        <v>5000</v>
      </c>
      <c r="H229" s="182"/>
      <c r="I229" s="182"/>
    </row>
    <row r="230" spans="1:9" x14ac:dyDescent="0.25">
      <c r="A230" s="169" t="s">
        <v>147</v>
      </c>
      <c r="B230" s="333" t="s">
        <v>148</v>
      </c>
      <c r="C230" s="333"/>
      <c r="D230" s="185">
        <f>SUM(D231+D233)</f>
        <v>4500</v>
      </c>
      <c r="E230" s="209">
        <f t="shared" ref="E230:F230" si="54">SUM(E231+E233)</f>
        <v>15000</v>
      </c>
      <c r="F230" s="209">
        <f t="shared" si="54"/>
        <v>15000</v>
      </c>
      <c r="G230" s="185">
        <f>SUM(G231+G233)</f>
        <v>15000</v>
      </c>
      <c r="H230" s="185">
        <f>SUM(H231+H233)</f>
        <v>15000</v>
      </c>
      <c r="I230" s="185">
        <f>SUM(I231+I233)</f>
        <v>15000</v>
      </c>
    </row>
    <row r="231" spans="1:9" ht="14.25" customHeight="1" x14ac:dyDescent="0.25">
      <c r="A231" s="172" t="s">
        <v>241</v>
      </c>
      <c r="B231" s="329" t="s">
        <v>168</v>
      </c>
      <c r="C231" s="329"/>
      <c r="D231" s="181">
        <f>SUM(D232)</f>
        <v>3000</v>
      </c>
      <c r="E231" s="203">
        <f t="shared" ref="E231:F231" si="55">SUM(E232)</f>
        <v>10000</v>
      </c>
      <c r="F231" s="203">
        <f t="shared" si="55"/>
        <v>10000</v>
      </c>
      <c r="G231" s="181">
        <f>SUM(G232)</f>
        <v>10000</v>
      </c>
      <c r="H231" s="181">
        <v>10000</v>
      </c>
      <c r="I231" s="181">
        <v>10000</v>
      </c>
    </row>
    <row r="232" spans="1:9" x14ac:dyDescent="0.25">
      <c r="A232" s="176" t="s">
        <v>310</v>
      </c>
      <c r="B232" s="332" t="s">
        <v>298</v>
      </c>
      <c r="C232" s="332"/>
      <c r="D232" s="182">
        <v>3000</v>
      </c>
      <c r="E232" s="205">
        <v>10000</v>
      </c>
      <c r="F232" s="205">
        <v>10000</v>
      </c>
      <c r="G232" s="182">
        <v>10000</v>
      </c>
      <c r="H232" s="182"/>
      <c r="I232" s="182"/>
    </row>
    <row r="233" spans="1:9" ht="16.5" customHeight="1" x14ac:dyDescent="0.25">
      <c r="A233" s="172" t="s">
        <v>245</v>
      </c>
      <c r="B233" s="329" t="s">
        <v>170</v>
      </c>
      <c r="C233" s="329"/>
      <c r="D233" s="181">
        <f>SUM(D234)</f>
        <v>1500</v>
      </c>
      <c r="E233" s="203">
        <f t="shared" ref="E233:F233" si="56">SUM(E234)</f>
        <v>5000</v>
      </c>
      <c r="F233" s="203">
        <f t="shared" si="56"/>
        <v>5000</v>
      </c>
      <c r="G233" s="181">
        <f>SUM(G234)</f>
        <v>5000</v>
      </c>
      <c r="H233" s="181">
        <v>5000</v>
      </c>
      <c r="I233" s="181">
        <v>5000</v>
      </c>
    </row>
    <row r="234" spans="1:9" x14ac:dyDescent="0.25">
      <c r="A234" s="176" t="s">
        <v>310</v>
      </c>
      <c r="B234" s="332" t="s">
        <v>298</v>
      </c>
      <c r="C234" s="332"/>
      <c r="D234" s="182">
        <v>1500</v>
      </c>
      <c r="E234" s="205">
        <v>5000</v>
      </c>
      <c r="F234" s="205">
        <v>5000</v>
      </c>
      <c r="G234" s="182">
        <v>5000</v>
      </c>
      <c r="H234" s="182"/>
      <c r="I234" s="182"/>
    </row>
    <row r="235" spans="1:9" x14ac:dyDescent="0.25">
      <c r="A235" s="167" t="s">
        <v>175</v>
      </c>
      <c r="B235" s="325" t="s">
        <v>176</v>
      </c>
      <c r="C235" s="325"/>
      <c r="D235" s="184">
        <f>SUM(D236+D242)</f>
        <v>16000</v>
      </c>
      <c r="E235" s="207">
        <f t="shared" ref="E235:F235" si="57">SUM(E236+E242)</f>
        <v>22400</v>
      </c>
      <c r="F235" s="207">
        <f t="shared" si="57"/>
        <v>22000</v>
      </c>
      <c r="G235" s="184">
        <f>SUM(G236+G242)</f>
        <v>24000</v>
      </c>
      <c r="H235" s="184">
        <f>SUM(H236+H242)</f>
        <v>24000</v>
      </c>
      <c r="I235" s="184">
        <f>SUM(I236+I242)</f>
        <v>24000</v>
      </c>
    </row>
    <row r="236" spans="1:9" x14ac:dyDescent="0.25">
      <c r="A236" s="169" t="s">
        <v>133</v>
      </c>
      <c r="B236" s="333" t="s">
        <v>50</v>
      </c>
      <c r="C236" s="333"/>
      <c r="D236" s="185">
        <v>1000</v>
      </c>
      <c r="E236" s="209">
        <f t="shared" ref="E236:F236" si="58">SUM(E237)</f>
        <v>2200</v>
      </c>
      <c r="F236" s="209">
        <f t="shared" si="58"/>
        <v>2000</v>
      </c>
      <c r="G236" s="185">
        <f>SUM(G237)</f>
        <v>4000</v>
      </c>
      <c r="H236" s="185">
        <f>SUM(H237)</f>
        <v>4000</v>
      </c>
      <c r="I236" s="185">
        <f>SUM(I237)</f>
        <v>4000</v>
      </c>
    </row>
    <row r="237" spans="1:9" x14ac:dyDescent="0.25">
      <c r="A237" s="172" t="s">
        <v>228</v>
      </c>
      <c r="B237" s="329" t="s">
        <v>135</v>
      </c>
      <c r="C237" s="329"/>
      <c r="D237" s="181">
        <f>SUM(D238:D241)</f>
        <v>1000</v>
      </c>
      <c r="E237" s="203">
        <f t="shared" ref="E237:F237" si="59">SUM(E238:E241)</f>
        <v>2200</v>
      </c>
      <c r="F237" s="203">
        <f t="shared" si="59"/>
        <v>2000</v>
      </c>
      <c r="G237" s="181">
        <f>SUM(G238:G241)</f>
        <v>4000</v>
      </c>
      <c r="H237" s="181">
        <v>4000</v>
      </c>
      <c r="I237" s="181">
        <v>4000</v>
      </c>
    </row>
    <row r="238" spans="1:9" x14ac:dyDescent="0.25">
      <c r="A238" s="176" t="s">
        <v>307</v>
      </c>
      <c r="B238" s="332" t="s">
        <v>308</v>
      </c>
      <c r="C238" s="332"/>
      <c r="D238" s="182">
        <v>200</v>
      </c>
      <c r="E238" s="205">
        <v>200</v>
      </c>
      <c r="F238" s="205">
        <v>200</v>
      </c>
      <c r="G238" s="182">
        <v>200</v>
      </c>
      <c r="H238" s="182"/>
      <c r="I238" s="182"/>
    </row>
    <row r="239" spans="1:9" s="234" customFormat="1" x14ac:dyDescent="0.25">
      <c r="A239" s="239">
        <v>3235</v>
      </c>
      <c r="B239" s="332" t="s">
        <v>298</v>
      </c>
      <c r="C239" s="332"/>
      <c r="D239" s="236">
        <v>0</v>
      </c>
      <c r="E239" s="236">
        <v>200</v>
      </c>
      <c r="F239" s="236">
        <v>0</v>
      </c>
      <c r="G239" s="236">
        <v>400</v>
      </c>
      <c r="H239" s="236"/>
      <c r="I239" s="236"/>
    </row>
    <row r="240" spans="1:9" x14ac:dyDescent="0.25">
      <c r="A240" s="176" t="s">
        <v>312</v>
      </c>
      <c r="B240" s="332" t="s">
        <v>290</v>
      </c>
      <c r="C240" s="332"/>
      <c r="D240" s="182">
        <v>800</v>
      </c>
      <c r="E240" s="205">
        <v>1400</v>
      </c>
      <c r="F240" s="205">
        <v>1400</v>
      </c>
      <c r="G240" s="182">
        <v>3000</v>
      </c>
      <c r="H240" s="182"/>
      <c r="I240" s="182"/>
    </row>
    <row r="241" spans="1:9" x14ac:dyDescent="0.25">
      <c r="A241" s="176" t="s">
        <v>314</v>
      </c>
      <c r="B241" s="332" t="s">
        <v>292</v>
      </c>
      <c r="C241" s="332"/>
      <c r="D241" s="182">
        <v>0</v>
      </c>
      <c r="E241" s="205">
        <v>400</v>
      </c>
      <c r="F241" s="205">
        <v>400</v>
      </c>
      <c r="G241" s="182">
        <v>400</v>
      </c>
      <c r="H241" s="182"/>
      <c r="I241" s="182"/>
    </row>
    <row r="242" spans="1:9" x14ac:dyDescent="0.25">
      <c r="A242" s="169" t="s">
        <v>143</v>
      </c>
      <c r="B242" s="333" t="s">
        <v>144</v>
      </c>
      <c r="C242" s="333"/>
      <c r="D242" s="185">
        <f>SUM(D243)</f>
        <v>15000</v>
      </c>
      <c r="E242" s="209">
        <f t="shared" ref="E242:F242" si="60">SUM(E243)</f>
        <v>20200</v>
      </c>
      <c r="F242" s="209">
        <f t="shared" si="60"/>
        <v>20000</v>
      </c>
      <c r="G242" s="185">
        <f>SUM(G243)</f>
        <v>20000</v>
      </c>
      <c r="H242" s="185">
        <f>SUM(H243)</f>
        <v>20000</v>
      </c>
      <c r="I242" s="185">
        <f>SUM(I243)</f>
        <v>20000</v>
      </c>
    </row>
    <row r="243" spans="1:9" ht="16.5" customHeight="1" x14ac:dyDescent="0.25">
      <c r="A243" s="172" t="s">
        <v>240</v>
      </c>
      <c r="B243" s="329" t="s">
        <v>166</v>
      </c>
      <c r="C243" s="329"/>
      <c r="D243" s="181">
        <f>SUM(D244:D253)</f>
        <v>15000</v>
      </c>
      <c r="E243" s="203">
        <f t="shared" ref="E243:F243" si="61">SUM(E244:E253)</f>
        <v>20200</v>
      </c>
      <c r="F243" s="203">
        <f t="shared" si="61"/>
        <v>20000</v>
      </c>
      <c r="G243" s="181">
        <f>SUM(G244:G253)</f>
        <v>20000</v>
      </c>
      <c r="H243" s="181">
        <v>20000</v>
      </c>
      <c r="I243" s="181">
        <v>20000</v>
      </c>
    </row>
    <row r="244" spans="1:9" ht="12" customHeight="1" x14ac:dyDescent="0.25">
      <c r="A244" s="176" t="s">
        <v>283</v>
      </c>
      <c r="B244" s="332" t="s">
        <v>284</v>
      </c>
      <c r="C244" s="332"/>
      <c r="D244" s="182">
        <v>40.25</v>
      </c>
      <c r="E244" s="205">
        <v>200</v>
      </c>
      <c r="F244" s="205">
        <v>200</v>
      </c>
      <c r="G244" s="182">
        <v>200</v>
      </c>
      <c r="H244" s="182"/>
      <c r="I244" s="182"/>
    </row>
    <row r="245" spans="1:9" ht="13.5" customHeight="1" x14ac:dyDescent="0.25">
      <c r="A245" s="176" t="s">
        <v>305</v>
      </c>
      <c r="B245" s="332" t="s">
        <v>286</v>
      </c>
      <c r="C245" s="332"/>
      <c r="D245" s="182">
        <v>0</v>
      </c>
      <c r="E245" s="205">
        <v>100</v>
      </c>
      <c r="F245" s="205">
        <v>100</v>
      </c>
      <c r="G245" s="182">
        <v>100</v>
      </c>
      <c r="H245" s="182"/>
      <c r="I245" s="182"/>
    </row>
    <row r="246" spans="1:9" ht="13.5" customHeight="1" x14ac:dyDescent="0.25">
      <c r="A246" s="176" t="s">
        <v>307</v>
      </c>
      <c r="B246" s="332" t="s">
        <v>325</v>
      </c>
      <c r="C246" s="332"/>
      <c r="D246" s="182">
        <v>1557.27</v>
      </c>
      <c r="E246" s="205">
        <v>600</v>
      </c>
      <c r="F246" s="205">
        <v>600</v>
      </c>
      <c r="G246" s="182">
        <v>400</v>
      </c>
      <c r="H246" s="182"/>
      <c r="I246" s="182"/>
    </row>
    <row r="247" spans="1:9" x14ac:dyDescent="0.25">
      <c r="A247" s="176" t="s">
        <v>310</v>
      </c>
      <c r="B247" s="332" t="s">
        <v>298</v>
      </c>
      <c r="C247" s="332"/>
      <c r="D247" s="182">
        <v>1486.88</v>
      </c>
      <c r="E247" s="205">
        <v>2200</v>
      </c>
      <c r="F247" s="205">
        <v>2200</v>
      </c>
      <c r="G247" s="182">
        <v>3000</v>
      </c>
      <c r="H247" s="182"/>
      <c r="I247" s="182"/>
    </row>
    <row r="248" spans="1:9" x14ac:dyDescent="0.25">
      <c r="A248" s="176" t="s">
        <v>312</v>
      </c>
      <c r="B248" s="332" t="s">
        <v>290</v>
      </c>
      <c r="C248" s="332"/>
      <c r="D248" s="182">
        <v>10615.6</v>
      </c>
      <c r="E248" s="205">
        <v>15000</v>
      </c>
      <c r="F248" s="205">
        <v>15000</v>
      </c>
      <c r="G248" s="182">
        <v>15000</v>
      </c>
      <c r="H248" s="182"/>
      <c r="I248" s="182"/>
    </row>
    <row r="249" spans="1:9" x14ac:dyDescent="0.25">
      <c r="A249" s="176" t="s">
        <v>314</v>
      </c>
      <c r="B249" s="332" t="s">
        <v>292</v>
      </c>
      <c r="C249" s="332"/>
      <c r="D249" s="182">
        <v>1300</v>
      </c>
      <c r="E249" s="205">
        <v>1300</v>
      </c>
      <c r="F249" s="205">
        <v>1300</v>
      </c>
      <c r="G249" s="182">
        <v>1000</v>
      </c>
      <c r="H249" s="182"/>
      <c r="I249" s="182"/>
    </row>
    <row r="250" spans="1:9" ht="14.25" customHeight="1" x14ac:dyDescent="0.25">
      <c r="A250" s="176">
        <v>3241</v>
      </c>
      <c r="B250" s="332" t="s">
        <v>326</v>
      </c>
      <c r="C250" s="332"/>
      <c r="D250" s="182">
        <v>0</v>
      </c>
      <c r="E250" s="205">
        <v>200</v>
      </c>
      <c r="F250" s="205">
        <v>200</v>
      </c>
      <c r="G250" s="182">
        <v>200</v>
      </c>
      <c r="H250" s="182"/>
      <c r="I250" s="182"/>
    </row>
    <row r="251" spans="1:9" s="234" customFormat="1" ht="14.25" customHeight="1" x14ac:dyDescent="0.25">
      <c r="A251" s="239">
        <v>3293</v>
      </c>
      <c r="B251" s="332" t="s">
        <v>316</v>
      </c>
      <c r="C251" s="332"/>
      <c r="D251" s="236">
        <v>0</v>
      </c>
      <c r="E251" s="236">
        <v>200</v>
      </c>
      <c r="F251" s="236">
        <v>0</v>
      </c>
      <c r="G251" s="236">
        <v>100</v>
      </c>
      <c r="H251" s="236"/>
      <c r="I251" s="236"/>
    </row>
    <row r="252" spans="1:9" x14ac:dyDescent="0.25">
      <c r="A252" s="176" t="s">
        <v>335</v>
      </c>
      <c r="B252" s="332" t="s">
        <v>295</v>
      </c>
      <c r="C252" s="332"/>
      <c r="D252" s="182">
        <v>0</v>
      </c>
      <c r="E252" s="205">
        <v>300</v>
      </c>
      <c r="F252" s="205">
        <v>300</v>
      </c>
      <c r="G252" s="182">
        <v>0</v>
      </c>
      <c r="H252" s="182"/>
      <c r="I252" s="182"/>
    </row>
    <row r="253" spans="1:9" ht="12" customHeight="1" x14ac:dyDescent="0.25">
      <c r="A253" s="176" t="s">
        <v>327</v>
      </c>
      <c r="B253" s="332" t="s">
        <v>319</v>
      </c>
      <c r="C253" s="332"/>
      <c r="D253" s="182">
        <v>0</v>
      </c>
      <c r="E253" s="205">
        <v>100</v>
      </c>
      <c r="F253" s="205">
        <v>100</v>
      </c>
      <c r="G253" s="182">
        <v>0</v>
      </c>
      <c r="H253" s="182"/>
      <c r="I253" s="182"/>
    </row>
    <row r="254" spans="1:9" x14ac:dyDescent="0.25">
      <c r="A254" s="167" t="s">
        <v>177</v>
      </c>
      <c r="B254" s="325" t="s">
        <v>178</v>
      </c>
      <c r="C254" s="325"/>
      <c r="D254" s="184">
        <f>SUM(D255+D260+D268)</f>
        <v>1650</v>
      </c>
      <c r="E254" s="207">
        <f t="shared" ref="E254:F254" si="62">SUM(E255+E260+E268)</f>
        <v>12000</v>
      </c>
      <c r="F254" s="207">
        <f t="shared" si="62"/>
        <v>12000</v>
      </c>
      <c r="G254" s="184">
        <f>SUM(G255+G260+G268)</f>
        <v>10000</v>
      </c>
      <c r="H254" s="184">
        <f>SUM(H255+H260+H268)</f>
        <v>10000</v>
      </c>
      <c r="I254" s="184">
        <f>SUM(I255+I260+I268)</f>
        <v>10000</v>
      </c>
    </row>
    <row r="255" spans="1:9" x14ac:dyDescent="0.25">
      <c r="A255" s="169" t="s">
        <v>133</v>
      </c>
      <c r="B255" s="333" t="s">
        <v>50</v>
      </c>
      <c r="C255" s="333"/>
      <c r="D255" s="185">
        <f>SUM(D256)</f>
        <v>650</v>
      </c>
      <c r="E255" s="209">
        <f t="shared" ref="E255:F255" si="63">SUM(E256)</f>
        <v>2000</v>
      </c>
      <c r="F255" s="209">
        <f t="shared" si="63"/>
        <v>2000</v>
      </c>
      <c r="G255" s="185">
        <f>SUM(G256)</f>
        <v>2000</v>
      </c>
      <c r="H255" s="185">
        <f>SUM(H256)</f>
        <v>2000</v>
      </c>
      <c r="I255" s="185">
        <f>SUM(I256)</f>
        <v>2000</v>
      </c>
    </row>
    <row r="256" spans="1:9" x14ac:dyDescent="0.25">
      <c r="A256" s="172" t="s">
        <v>228</v>
      </c>
      <c r="B256" s="329" t="s">
        <v>135</v>
      </c>
      <c r="C256" s="329"/>
      <c r="D256" s="181">
        <f>SUM(D258:D259)</f>
        <v>650</v>
      </c>
      <c r="E256" s="203">
        <f t="shared" ref="E256:F256" si="64">SUM(E258:E259)</f>
        <v>2000</v>
      </c>
      <c r="F256" s="203">
        <f t="shared" si="64"/>
        <v>2000</v>
      </c>
      <c r="G256" s="181">
        <f>SUM(G257:G259)</f>
        <v>2000</v>
      </c>
      <c r="H256" s="181">
        <v>2000</v>
      </c>
      <c r="I256" s="181">
        <v>2000</v>
      </c>
    </row>
    <row r="257" spans="1:9" s="234" customFormat="1" x14ac:dyDescent="0.25">
      <c r="A257" s="239">
        <v>3233</v>
      </c>
      <c r="B257" s="332" t="s">
        <v>325</v>
      </c>
      <c r="C257" s="332"/>
      <c r="D257" s="236">
        <v>0</v>
      </c>
      <c r="E257" s="236">
        <v>1650</v>
      </c>
      <c r="F257" s="236">
        <v>0</v>
      </c>
      <c r="G257" s="236">
        <v>300</v>
      </c>
      <c r="H257" s="236"/>
      <c r="I257" s="236"/>
    </row>
    <row r="258" spans="1:9" x14ac:dyDescent="0.25">
      <c r="A258" s="176" t="s">
        <v>312</v>
      </c>
      <c r="B258" s="332" t="s">
        <v>290</v>
      </c>
      <c r="C258" s="332"/>
      <c r="D258" s="182">
        <v>650</v>
      </c>
      <c r="E258" s="205">
        <v>1650</v>
      </c>
      <c r="F258" s="205">
        <v>1650</v>
      </c>
      <c r="G258" s="182">
        <v>1600</v>
      </c>
      <c r="H258" s="182"/>
      <c r="I258" s="182"/>
    </row>
    <row r="259" spans="1:9" x14ac:dyDescent="0.25">
      <c r="A259" s="176" t="s">
        <v>314</v>
      </c>
      <c r="B259" s="332" t="s">
        <v>292</v>
      </c>
      <c r="C259" s="332"/>
      <c r="D259" s="182">
        <v>0</v>
      </c>
      <c r="E259" s="205">
        <v>350</v>
      </c>
      <c r="F259" s="205">
        <v>350</v>
      </c>
      <c r="G259" s="182">
        <v>100</v>
      </c>
      <c r="H259" s="182"/>
      <c r="I259" s="182"/>
    </row>
    <row r="260" spans="1:9" x14ac:dyDescent="0.25">
      <c r="A260" s="169" t="s">
        <v>143</v>
      </c>
      <c r="B260" s="333" t="s">
        <v>144</v>
      </c>
      <c r="C260" s="333"/>
      <c r="D260" s="185">
        <f>SUM(D261)</f>
        <v>0</v>
      </c>
      <c r="E260" s="209">
        <f t="shared" ref="E260:F260" si="65">SUM(E261)</f>
        <v>5000</v>
      </c>
      <c r="F260" s="209">
        <f t="shared" si="65"/>
        <v>5000</v>
      </c>
      <c r="G260" s="185">
        <f>SUM(G261)</f>
        <v>3000</v>
      </c>
      <c r="H260" s="185">
        <f>SUM(H261)</f>
        <v>3000</v>
      </c>
      <c r="I260" s="185">
        <f>SUM(I261)</f>
        <v>3000</v>
      </c>
    </row>
    <row r="261" spans="1:9" ht="16.5" customHeight="1" x14ac:dyDescent="0.25">
      <c r="A261" s="172" t="s">
        <v>232</v>
      </c>
      <c r="B261" s="329" t="s">
        <v>146</v>
      </c>
      <c r="C261" s="329"/>
      <c r="D261" s="181">
        <f>SUM(D262:D267)</f>
        <v>0</v>
      </c>
      <c r="E261" s="203">
        <f t="shared" ref="E261:F261" si="66">SUM(E262:E267)</f>
        <v>5000</v>
      </c>
      <c r="F261" s="203">
        <f t="shared" si="66"/>
        <v>5000</v>
      </c>
      <c r="G261" s="181">
        <f>SUM(G262:G267)</f>
        <v>3000</v>
      </c>
      <c r="H261" s="181">
        <v>3000</v>
      </c>
      <c r="I261" s="181">
        <v>3000</v>
      </c>
    </row>
    <row r="262" spans="1:9" x14ac:dyDescent="0.25">
      <c r="A262" s="176" t="s">
        <v>278</v>
      </c>
      <c r="B262" s="332" t="s">
        <v>279</v>
      </c>
      <c r="C262" s="332"/>
      <c r="D262" s="182">
        <v>0</v>
      </c>
      <c r="E262" s="205">
        <v>100</v>
      </c>
      <c r="F262" s="205">
        <v>100</v>
      </c>
      <c r="G262" s="182">
        <v>0</v>
      </c>
      <c r="H262" s="182"/>
      <c r="I262" s="182"/>
    </row>
    <row r="263" spans="1:9" ht="15" customHeight="1" x14ac:dyDescent="0.25">
      <c r="A263" s="176" t="s">
        <v>283</v>
      </c>
      <c r="B263" s="332" t="s">
        <v>284</v>
      </c>
      <c r="C263" s="332"/>
      <c r="D263" s="182">
        <v>0</v>
      </c>
      <c r="E263" s="205">
        <v>150</v>
      </c>
      <c r="F263" s="205">
        <v>150</v>
      </c>
      <c r="G263" s="182">
        <v>0</v>
      </c>
      <c r="H263" s="182"/>
      <c r="I263" s="182"/>
    </row>
    <row r="264" spans="1:9" ht="14.25" customHeight="1" x14ac:dyDescent="0.25">
      <c r="A264" s="176" t="s">
        <v>302</v>
      </c>
      <c r="B264" s="332" t="s">
        <v>303</v>
      </c>
      <c r="C264" s="332"/>
      <c r="D264" s="182">
        <v>0</v>
      </c>
      <c r="E264" s="205">
        <v>150</v>
      </c>
      <c r="F264" s="205">
        <v>150</v>
      </c>
      <c r="G264" s="182">
        <v>200</v>
      </c>
      <c r="H264" s="182"/>
      <c r="I264" s="182"/>
    </row>
    <row r="265" spans="1:9" ht="12" customHeight="1" x14ac:dyDescent="0.25">
      <c r="A265" s="176" t="s">
        <v>305</v>
      </c>
      <c r="B265" s="332" t="s">
        <v>286</v>
      </c>
      <c r="C265" s="332"/>
      <c r="D265" s="182">
        <v>0</v>
      </c>
      <c r="E265" s="205">
        <v>300</v>
      </c>
      <c r="F265" s="205">
        <v>300</v>
      </c>
      <c r="G265" s="182">
        <v>0</v>
      </c>
      <c r="H265" s="182"/>
      <c r="I265" s="182"/>
    </row>
    <row r="266" spans="1:9" x14ac:dyDescent="0.25">
      <c r="A266" s="176" t="s">
        <v>310</v>
      </c>
      <c r="B266" s="332" t="s">
        <v>298</v>
      </c>
      <c r="C266" s="332"/>
      <c r="D266" s="182">
        <v>0</v>
      </c>
      <c r="E266" s="205">
        <v>200</v>
      </c>
      <c r="F266" s="205">
        <v>200</v>
      </c>
      <c r="G266" s="182">
        <v>200</v>
      </c>
      <c r="H266" s="182"/>
      <c r="I266" s="182"/>
    </row>
    <row r="267" spans="1:9" x14ac:dyDescent="0.25">
      <c r="A267" s="176" t="s">
        <v>312</v>
      </c>
      <c r="B267" s="332" t="s">
        <v>290</v>
      </c>
      <c r="C267" s="332"/>
      <c r="D267" s="182">
        <v>0</v>
      </c>
      <c r="E267" s="205">
        <v>4100</v>
      </c>
      <c r="F267" s="205">
        <v>4100</v>
      </c>
      <c r="G267" s="182">
        <v>2600</v>
      </c>
      <c r="H267" s="182"/>
      <c r="I267" s="182"/>
    </row>
    <row r="268" spans="1:9" x14ac:dyDescent="0.25">
      <c r="A268" s="169" t="s">
        <v>147</v>
      </c>
      <c r="B268" s="333" t="s">
        <v>148</v>
      </c>
      <c r="C268" s="333"/>
      <c r="D268" s="185">
        <f>SUM(D269)</f>
        <v>1000</v>
      </c>
      <c r="E268" s="209">
        <f t="shared" ref="E268:F269" si="67">SUM(E269)</f>
        <v>5000</v>
      </c>
      <c r="F268" s="209">
        <f t="shared" si="67"/>
        <v>5000</v>
      </c>
      <c r="G268" s="185">
        <f>SUM(G269)</f>
        <v>5000</v>
      </c>
      <c r="H268" s="185">
        <f>SUM(H269)</f>
        <v>5000</v>
      </c>
      <c r="I268" s="185">
        <f>SUM(I269)</f>
        <v>5000</v>
      </c>
    </row>
    <row r="269" spans="1:9" ht="17.25" customHeight="1" x14ac:dyDescent="0.25">
      <c r="A269" s="172" t="s">
        <v>241</v>
      </c>
      <c r="B269" s="329" t="s">
        <v>168</v>
      </c>
      <c r="C269" s="329"/>
      <c r="D269" s="181">
        <f>SUM(D270)</f>
        <v>1000</v>
      </c>
      <c r="E269" s="203">
        <f t="shared" si="67"/>
        <v>5000</v>
      </c>
      <c r="F269" s="203">
        <f t="shared" si="67"/>
        <v>5000</v>
      </c>
      <c r="G269" s="181">
        <f>SUM(G270)</f>
        <v>5000</v>
      </c>
      <c r="H269" s="181">
        <v>5000</v>
      </c>
      <c r="I269" s="181">
        <v>5000</v>
      </c>
    </row>
    <row r="270" spans="1:9" x14ac:dyDescent="0.25">
      <c r="A270" s="176" t="s">
        <v>312</v>
      </c>
      <c r="B270" s="332" t="s">
        <v>290</v>
      </c>
      <c r="C270" s="332"/>
      <c r="D270" s="182">
        <v>1000</v>
      </c>
      <c r="E270" s="205">
        <v>5000</v>
      </c>
      <c r="F270" s="205">
        <v>5000</v>
      </c>
      <c r="G270" s="182">
        <v>5000</v>
      </c>
      <c r="H270" s="182"/>
      <c r="I270" s="182"/>
    </row>
    <row r="271" spans="1:9" x14ac:dyDescent="0.25">
      <c r="A271" s="167" t="s">
        <v>179</v>
      </c>
      <c r="B271" s="325" t="s">
        <v>180</v>
      </c>
      <c r="C271" s="325"/>
      <c r="D271" s="184">
        <f>SUM(D272+D280+D305)</f>
        <v>13213.68</v>
      </c>
      <c r="E271" s="207">
        <f t="shared" ref="E271:F271" si="68">SUM(E272+E280+E305)</f>
        <v>36300</v>
      </c>
      <c r="F271" s="207">
        <f t="shared" si="68"/>
        <v>34000</v>
      </c>
      <c r="G271" s="184">
        <f>SUM(G272+G280+G305)</f>
        <v>24000</v>
      </c>
      <c r="H271" s="242">
        <f t="shared" ref="H271:I271" si="69">SUM(H272+H280+H305)</f>
        <v>24000</v>
      </c>
      <c r="I271" s="242">
        <f t="shared" si="69"/>
        <v>24000</v>
      </c>
    </row>
    <row r="272" spans="1:9" x14ac:dyDescent="0.25">
      <c r="A272" s="169" t="s">
        <v>133</v>
      </c>
      <c r="B272" s="333" t="s">
        <v>50</v>
      </c>
      <c r="C272" s="333"/>
      <c r="D272" s="185">
        <f>SUM(D273)</f>
        <v>3713.68</v>
      </c>
      <c r="E272" s="209">
        <f t="shared" ref="E272:F272" si="70">SUM(E273)</f>
        <v>6300</v>
      </c>
      <c r="F272" s="209">
        <f t="shared" si="70"/>
        <v>4000</v>
      </c>
      <c r="G272" s="185">
        <f>SUM(G273)</f>
        <v>4000</v>
      </c>
      <c r="H272" s="185">
        <f>SUM(H273)</f>
        <v>4000</v>
      </c>
      <c r="I272" s="185">
        <f>SUM(I273)</f>
        <v>4000</v>
      </c>
    </row>
    <row r="273" spans="1:9" x14ac:dyDescent="0.25">
      <c r="A273" s="172" t="s">
        <v>228</v>
      </c>
      <c r="B273" s="329" t="s">
        <v>135</v>
      </c>
      <c r="C273" s="329"/>
      <c r="D273" s="181">
        <f>SUM(D274:D279)</f>
        <v>3713.68</v>
      </c>
      <c r="E273" s="203">
        <f t="shared" ref="E273:F273" si="71">SUM(E274:E279)</f>
        <v>6300</v>
      </c>
      <c r="F273" s="203">
        <f t="shared" si="71"/>
        <v>4000</v>
      </c>
      <c r="G273" s="181">
        <f>SUM(G274:G279)</f>
        <v>4000</v>
      </c>
      <c r="H273" s="181">
        <v>4000</v>
      </c>
      <c r="I273" s="181">
        <v>4000</v>
      </c>
    </row>
    <row r="274" spans="1:9" ht="15" customHeight="1" x14ac:dyDescent="0.25">
      <c r="A274" s="176">
        <v>3233</v>
      </c>
      <c r="B274" s="332" t="s">
        <v>325</v>
      </c>
      <c r="C274" s="332"/>
      <c r="D274" s="182">
        <v>700</v>
      </c>
      <c r="E274" s="205">
        <v>700</v>
      </c>
      <c r="F274" s="205">
        <v>700</v>
      </c>
      <c r="G274" s="182">
        <v>700</v>
      </c>
      <c r="H274" s="182"/>
      <c r="I274" s="182"/>
    </row>
    <row r="275" spans="1:9" s="240" customFormat="1" ht="15" customHeight="1" x14ac:dyDescent="0.25">
      <c r="A275" s="246">
        <v>3235</v>
      </c>
      <c r="B275" s="332" t="s">
        <v>298</v>
      </c>
      <c r="C275" s="332"/>
      <c r="D275" s="245">
        <v>0</v>
      </c>
      <c r="E275" s="245">
        <v>2300</v>
      </c>
      <c r="F275" s="245">
        <v>0</v>
      </c>
      <c r="G275" s="245">
        <v>2300</v>
      </c>
      <c r="H275" s="245"/>
      <c r="I275" s="245"/>
    </row>
    <row r="276" spans="1:9" ht="15" customHeight="1" x14ac:dyDescent="0.25">
      <c r="A276" s="176" t="s">
        <v>312</v>
      </c>
      <c r="B276" s="332" t="s">
        <v>290</v>
      </c>
      <c r="C276" s="332"/>
      <c r="D276" s="182">
        <v>2314.5</v>
      </c>
      <c r="E276" s="205">
        <v>2300</v>
      </c>
      <c r="F276" s="205">
        <v>2300</v>
      </c>
      <c r="G276" s="182">
        <v>0</v>
      </c>
      <c r="H276" s="182"/>
      <c r="I276" s="182"/>
    </row>
    <row r="277" spans="1:9" ht="15" customHeight="1" x14ac:dyDescent="0.25">
      <c r="A277" s="176" t="s">
        <v>314</v>
      </c>
      <c r="B277" s="332" t="s">
        <v>292</v>
      </c>
      <c r="C277" s="332"/>
      <c r="D277" s="182">
        <v>419.5</v>
      </c>
      <c r="E277" s="205">
        <v>700</v>
      </c>
      <c r="F277" s="205">
        <v>700</v>
      </c>
      <c r="G277" s="182">
        <v>700</v>
      </c>
      <c r="H277" s="182"/>
      <c r="I277" s="182"/>
    </row>
    <row r="278" spans="1:9" ht="15" customHeight="1" x14ac:dyDescent="0.25">
      <c r="A278" s="176" t="s">
        <v>331</v>
      </c>
      <c r="B278" s="332" t="s">
        <v>316</v>
      </c>
      <c r="C278" s="332"/>
      <c r="D278" s="182">
        <v>200</v>
      </c>
      <c r="E278" s="205">
        <v>200</v>
      </c>
      <c r="F278" s="205">
        <v>200</v>
      </c>
      <c r="G278" s="182">
        <v>200</v>
      </c>
      <c r="H278" s="182"/>
      <c r="I278" s="182"/>
    </row>
    <row r="279" spans="1:9" ht="15" customHeight="1" x14ac:dyDescent="0.25">
      <c r="A279" s="176" t="s">
        <v>335</v>
      </c>
      <c r="B279" s="332" t="s">
        <v>295</v>
      </c>
      <c r="C279" s="332"/>
      <c r="D279" s="182">
        <v>79.680000000000007</v>
      </c>
      <c r="E279" s="205">
        <v>100</v>
      </c>
      <c r="F279" s="205">
        <v>100</v>
      </c>
      <c r="G279" s="182">
        <v>100</v>
      </c>
      <c r="H279" s="182"/>
      <c r="I279" s="182"/>
    </row>
    <row r="280" spans="1:9" x14ac:dyDescent="0.25">
      <c r="A280" s="169" t="s">
        <v>143</v>
      </c>
      <c r="B280" s="333" t="s">
        <v>144</v>
      </c>
      <c r="C280" s="333"/>
      <c r="D280" s="185">
        <f>SUM(D281+D297)</f>
        <v>9500</v>
      </c>
      <c r="E280" s="209">
        <f t="shared" ref="E280:F280" si="72">SUM(E281+E297)</f>
        <v>25000</v>
      </c>
      <c r="F280" s="209">
        <f t="shared" si="72"/>
        <v>25000</v>
      </c>
      <c r="G280" s="185">
        <f>SUM(G281+G297)</f>
        <v>20000</v>
      </c>
      <c r="H280" s="185">
        <f>SUM(H281+H297)</f>
        <v>20000</v>
      </c>
      <c r="I280" s="185">
        <f>SUM(I281+I297)</f>
        <v>20000</v>
      </c>
    </row>
    <row r="281" spans="1:9" ht="16.5" customHeight="1" x14ac:dyDescent="0.25">
      <c r="A281" s="172" t="s">
        <v>232</v>
      </c>
      <c r="B281" s="329" t="s">
        <v>146</v>
      </c>
      <c r="C281" s="329"/>
      <c r="D281" s="181">
        <f>SUM(D282:D296)</f>
        <v>0</v>
      </c>
      <c r="E281" s="203">
        <f t="shared" ref="E281:F281" si="73">SUM(E282:E296)</f>
        <v>5000</v>
      </c>
      <c r="F281" s="203">
        <f t="shared" si="73"/>
        <v>5000</v>
      </c>
      <c r="G281" s="181">
        <f>SUM(G282:G296)</f>
        <v>0</v>
      </c>
      <c r="H281" s="181">
        <v>0</v>
      </c>
      <c r="I281" s="181">
        <v>0</v>
      </c>
    </row>
    <row r="282" spans="1:9" ht="13.5" customHeight="1" x14ac:dyDescent="0.25">
      <c r="A282" s="176" t="s">
        <v>278</v>
      </c>
      <c r="B282" s="332" t="s">
        <v>279</v>
      </c>
      <c r="C282" s="332"/>
      <c r="D282" s="182">
        <v>0</v>
      </c>
      <c r="E282" s="205">
        <v>70</v>
      </c>
      <c r="F282" s="205">
        <v>70</v>
      </c>
      <c r="G282" s="182">
        <v>0</v>
      </c>
      <c r="H282" s="182"/>
      <c r="I282" s="182"/>
    </row>
    <row r="283" spans="1:9" ht="13.5" customHeight="1" x14ac:dyDescent="0.25">
      <c r="A283" s="176" t="s">
        <v>283</v>
      </c>
      <c r="B283" s="332" t="s">
        <v>284</v>
      </c>
      <c r="C283" s="332"/>
      <c r="D283" s="225">
        <v>0</v>
      </c>
      <c r="E283" s="205">
        <v>70</v>
      </c>
      <c r="F283" s="205">
        <v>70</v>
      </c>
      <c r="G283" s="182">
        <v>0</v>
      </c>
      <c r="H283" s="182"/>
      <c r="I283" s="182"/>
    </row>
    <row r="284" spans="1:9" x14ac:dyDescent="0.25">
      <c r="A284" s="176" t="s">
        <v>301</v>
      </c>
      <c r="B284" s="332" t="s">
        <v>285</v>
      </c>
      <c r="C284" s="332"/>
      <c r="D284" s="225">
        <v>0</v>
      </c>
      <c r="E284" s="205">
        <v>70</v>
      </c>
      <c r="F284" s="205">
        <v>70</v>
      </c>
      <c r="G284" s="182">
        <v>0</v>
      </c>
      <c r="H284" s="182"/>
      <c r="I284" s="182"/>
    </row>
    <row r="285" spans="1:9" ht="16.5" customHeight="1" x14ac:dyDescent="0.25">
      <c r="A285" s="176" t="s">
        <v>302</v>
      </c>
      <c r="B285" s="332" t="s">
        <v>303</v>
      </c>
      <c r="C285" s="332"/>
      <c r="D285" s="225">
        <v>0</v>
      </c>
      <c r="E285" s="205">
        <v>70</v>
      </c>
      <c r="F285" s="205">
        <v>70</v>
      </c>
      <c r="G285" s="182">
        <v>0</v>
      </c>
      <c r="H285" s="182"/>
      <c r="I285" s="182"/>
    </row>
    <row r="286" spans="1:9" ht="12" customHeight="1" x14ac:dyDescent="0.25">
      <c r="A286" s="176" t="s">
        <v>305</v>
      </c>
      <c r="B286" s="332" t="s">
        <v>286</v>
      </c>
      <c r="C286" s="332"/>
      <c r="D286" s="225">
        <v>0</v>
      </c>
      <c r="E286" s="205">
        <v>70</v>
      </c>
      <c r="F286" s="205">
        <v>70</v>
      </c>
      <c r="G286" s="182">
        <v>0</v>
      </c>
      <c r="H286" s="182"/>
      <c r="I286" s="182"/>
    </row>
    <row r="287" spans="1:9" ht="12" customHeight="1" x14ac:dyDescent="0.25">
      <c r="A287" s="176" t="s">
        <v>307</v>
      </c>
      <c r="B287" s="332" t="s">
        <v>325</v>
      </c>
      <c r="C287" s="332"/>
      <c r="D287" s="225">
        <v>0</v>
      </c>
      <c r="E287" s="205">
        <v>600</v>
      </c>
      <c r="F287" s="205">
        <v>600</v>
      </c>
      <c r="G287" s="182">
        <v>0</v>
      </c>
      <c r="H287" s="182"/>
      <c r="I287" s="182"/>
    </row>
    <row r="288" spans="1:9" x14ac:dyDescent="0.25">
      <c r="A288" s="176" t="s">
        <v>310</v>
      </c>
      <c r="B288" s="332" t="s">
        <v>298</v>
      </c>
      <c r="C288" s="332"/>
      <c r="D288" s="225">
        <v>0</v>
      </c>
      <c r="E288" s="205">
        <v>140</v>
      </c>
      <c r="F288" s="205">
        <v>140</v>
      </c>
      <c r="G288" s="182">
        <v>0</v>
      </c>
      <c r="H288" s="182"/>
      <c r="I288" s="182"/>
    </row>
    <row r="289" spans="1:9" x14ac:dyDescent="0.25">
      <c r="A289" s="176" t="s">
        <v>312</v>
      </c>
      <c r="B289" s="332" t="s">
        <v>290</v>
      </c>
      <c r="C289" s="332"/>
      <c r="D289" s="225">
        <v>0</v>
      </c>
      <c r="E289" s="205">
        <v>3300</v>
      </c>
      <c r="F289" s="205">
        <v>3300</v>
      </c>
      <c r="G289" s="182">
        <v>0</v>
      </c>
      <c r="H289" s="182"/>
      <c r="I289" s="182"/>
    </row>
    <row r="290" spans="1:9" x14ac:dyDescent="0.25">
      <c r="A290" s="176" t="s">
        <v>313</v>
      </c>
      <c r="B290" s="332" t="s">
        <v>291</v>
      </c>
      <c r="C290" s="332"/>
      <c r="D290" s="225">
        <v>0</v>
      </c>
      <c r="E290" s="205">
        <v>70</v>
      </c>
      <c r="F290" s="205">
        <v>70</v>
      </c>
      <c r="G290" s="182">
        <v>0</v>
      </c>
      <c r="H290" s="182"/>
      <c r="I290" s="182"/>
    </row>
    <row r="291" spans="1:9" x14ac:dyDescent="0.25">
      <c r="A291" s="176" t="s">
        <v>314</v>
      </c>
      <c r="B291" s="332" t="s">
        <v>292</v>
      </c>
      <c r="C291" s="332"/>
      <c r="D291" s="225">
        <v>0</v>
      </c>
      <c r="E291" s="205">
        <v>70</v>
      </c>
      <c r="F291" s="205">
        <v>70</v>
      </c>
      <c r="G291" s="182">
        <v>0</v>
      </c>
      <c r="H291" s="182"/>
      <c r="I291" s="182"/>
    </row>
    <row r="292" spans="1:9" ht="15" customHeight="1" x14ac:dyDescent="0.25">
      <c r="A292" s="176" t="s">
        <v>330</v>
      </c>
      <c r="B292" s="332" t="s">
        <v>326</v>
      </c>
      <c r="C292" s="332"/>
      <c r="D292" s="225">
        <v>0</v>
      </c>
      <c r="E292" s="205">
        <v>70</v>
      </c>
      <c r="F292" s="205">
        <v>70</v>
      </c>
      <c r="G292" s="182">
        <v>0</v>
      </c>
      <c r="H292" s="182"/>
      <c r="I292" s="182"/>
    </row>
    <row r="293" spans="1:9" x14ac:dyDescent="0.25">
      <c r="A293" s="176" t="s">
        <v>331</v>
      </c>
      <c r="B293" s="332" t="s">
        <v>316</v>
      </c>
      <c r="C293" s="332"/>
      <c r="D293" s="225">
        <v>0</v>
      </c>
      <c r="E293" s="205">
        <v>50</v>
      </c>
      <c r="F293" s="205">
        <v>50</v>
      </c>
      <c r="G293" s="182">
        <v>0</v>
      </c>
      <c r="H293" s="182"/>
      <c r="I293" s="182"/>
    </row>
    <row r="294" spans="1:9" x14ac:dyDescent="0.25">
      <c r="A294" s="176" t="s">
        <v>335</v>
      </c>
      <c r="B294" s="332" t="s">
        <v>295</v>
      </c>
      <c r="C294" s="332"/>
      <c r="D294" s="225">
        <v>0</v>
      </c>
      <c r="E294" s="205">
        <v>140</v>
      </c>
      <c r="F294" s="205">
        <v>140</v>
      </c>
      <c r="G294" s="182">
        <v>0</v>
      </c>
      <c r="H294" s="182"/>
      <c r="I294" s="182"/>
    </row>
    <row r="295" spans="1:9" ht="14.25" customHeight="1" x14ac:dyDescent="0.25">
      <c r="A295" s="176" t="s">
        <v>333</v>
      </c>
      <c r="B295" s="332" t="s">
        <v>329</v>
      </c>
      <c r="C295" s="332"/>
      <c r="D295" s="225">
        <v>0</v>
      </c>
      <c r="E295" s="205">
        <v>140</v>
      </c>
      <c r="F295" s="205">
        <v>140</v>
      </c>
      <c r="G295" s="182">
        <v>0</v>
      </c>
      <c r="H295" s="182"/>
      <c r="I295" s="182"/>
    </row>
    <row r="296" spans="1:9" ht="13.5" customHeight="1" x14ac:dyDescent="0.25">
      <c r="A296" s="176" t="s">
        <v>327</v>
      </c>
      <c r="B296" s="332" t="s">
        <v>319</v>
      </c>
      <c r="C296" s="332"/>
      <c r="D296" s="225">
        <v>0</v>
      </c>
      <c r="E296" s="205">
        <v>70</v>
      </c>
      <c r="F296" s="205">
        <v>70</v>
      </c>
      <c r="G296" s="182">
        <v>0</v>
      </c>
      <c r="H296" s="182"/>
      <c r="I296" s="182"/>
    </row>
    <row r="297" spans="1:9" ht="15" customHeight="1" x14ac:dyDescent="0.25">
      <c r="A297" s="172" t="s">
        <v>240</v>
      </c>
      <c r="B297" s="329" t="s">
        <v>166</v>
      </c>
      <c r="C297" s="329"/>
      <c r="D297" s="181">
        <f>SUM(D298:D304)</f>
        <v>9500</v>
      </c>
      <c r="E297" s="203">
        <f t="shared" ref="E297:F297" si="74">SUM(E298:E304)</f>
        <v>20000</v>
      </c>
      <c r="F297" s="203">
        <f t="shared" si="74"/>
        <v>20000</v>
      </c>
      <c r="G297" s="181">
        <f>SUM(G298:G304)</f>
        <v>20000</v>
      </c>
      <c r="H297" s="181">
        <v>20000</v>
      </c>
      <c r="I297" s="181">
        <v>20000</v>
      </c>
    </row>
    <row r="298" spans="1:9" x14ac:dyDescent="0.25">
      <c r="A298" s="176" t="s">
        <v>310</v>
      </c>
      <c r="B298" s="332" t="s">
        <v>298</v>
      </c>
      <c r="C298" s="332"/>
      <c r="D298" s="182">
        <v>500</v>
      </c>
      <c r="E298" s="205">
        <v>3300</v>
      </c>
      <c r="F298" s="205">
        <v>3300</v>
      </c>
      <c r="G298" s="182">
        <v>3300</v>
      </c>
      <c r="H298" s="182"/>
      <c r="I298" s="182"/>
    </row>
    <row r="299" spans="1:9" x14ac:dyDescent="0.25">
      <c r="A299" s="176" t="s">
        <v>312</v>
      </c>
      <c r="B299" s="332" t="s">
        <v>290</v>
      </c>
      <c r="C299" s="332"/>
      <c r="D299" s="182">
        <v>8800</v>
      </c>
      <c r="E299" s="205">
        <v>15900</v>
      </c>
      <c r="F299" s="205">
        <v>15900</v>
      </c>
      <c r="G299" s="182">
        <v>15900</v>
      </c>
      <c r="H299" s="182"/>
      <c r="I299" s="182"/>
    </row>
    <row r="300" spans="1:9" ht="15" customHeight="1" x14ac:dyDescent="0.25">
      <c r="A300" s="176" t="s">
        <v>330</v>
      </c>
      <c r="B300" s="332" t="s">
        <v>326</v>
      </c>
      <c r="C300" s="332"/>
      <c r="D300" s="182">
        <v>0</v>
      </c>
      <c r="E300" s="205">
        <v>200</v>
      </c>
      <c r="F300" s="205">
        <v>200</v>
      </c>
      <c r="G300" s="182">
        <v>200</v>
      </c>
      <c r="H300" s="182"/>
      <c r="I300" s="182"/>
    </row>
    <row r="301" spans="1:9" x14ac:dyDescent="0.25">
      <c r="A301" s="176" t="s">
        <v>331</v>
      </c>
      <c r="B301" s="332" t="s">
        <v>316</v>
      </c>
      <c r="C301" s="332"/>
      <c r="D301" s="182">
        <v>0</v>
      </c>
      <c r="E301" s="205">
        <v>100</v>
      </c>
      <c r="F301" s="205">
        <v>100</v>
      </c>
      <c r="G301" s="182">
        <v>100</v>
      </c>
      <c r="H301" s="182"/>
      <c r="I301" s="182"/>
    </row>
    <row r="302" spans="1:9" x14ac:dyDescent="0.25">
      <c r="A302" s="176" t="s">
        <v>335</v>
      </c>
      <c r="B302" s="332" t="s">
        <v>295</v>
      </c>
      <c r="C302" s="332"/>
      <c r="D302" s="182">
        <v>200</v>
      </c>
      <c r="E302" s="205">
        <v>200</v>
      </c>
      <c r="F302" s="205">
        <v>200</v>
      </c>
      <c r="G302" s="182">
        <v>200</v>
      </c>
      <c r="H302" s="182"/>
      <c r="I302" s="182"/>
    </row>
    <row r="303" spans="1:9" ht="12" customHeight="1" x14ac:dyDescent="0.25">
      <c r="A303" s="176" t="s">
        <v>333</v>
      </c>
      <c r="B303" s="332" t="s">
        <v>329</v>
      </c>
      <c r="C303" s="332"/>
      <c r="D303" s="182">
        <v>0</v>
      </c>
      <c r="E303" s="205">
        <v>200</v>
      </c>
      <c r="F303" s="205">
        <v>200</v>
      </c>
      <c r="G303" s="182">
        <v>200</v>
      </c>
      <c r="H303" s="182"/>
      <c r="I303" s="182"/>
    </row>
    <row r="304" spans="1:9" ht="14.25" customHeight="1" x14ac:dyDescent="0.25">
      <c r="A304" s="176" t="s">
        <v>327</v>
      </c>
      <c r="B304" s="332" t="s">
        <v>319</v>
      </c>
      <c r="C304" s="332"/>
      <c r="D304" s="182">
        <v>0</v>
      </c>
      <c r="E304" s="205">
        <v>100</v>
      </c>
      <c r="F304" s="205">
        <v>100</v>
      </c>
      <c r="G304" s="182">
        <v>100</v>
      </c>
      <c r="H304" s="182"/>
      <c r="I304" s="182"/>
    </row>
    <row r="305" spans="1:9" x14ac:dyDescent="0.25">
      <c r="A305" s="169" t="s">
        <v>147</v>
      </c>
      <c r="B305" s="333" t="s">
        <v>148</v>
      </c>
      <c r="C305" s="333"/>
      <c r="D305" s="185">
        <v>0</v>
      </c>
      <c r="E305" s="209">
        <f t="shared" ref="E305:F306" si="75">SUM(E306)</f>
        <v>5000</v>
      </c>
      <c r="F305" s="209">
        <f t="shared" si="75"/>
        <v>5000</v>
      </c>
      <c r="G305" s="185">
        <f>SUM(G306)</f>
        <v>0</v>
      </c>
      <c r="H305" s="185">
        <f>SUM(H306)</f>
        <v>0</v>
      </c>
      <c r="I305" s="185">
        <f>SUM(I306)</f>
        <v>0</v>
      </c>
    </row>
    <row r="306" spans="1:9" ht="13.5" customHeight="1" x14ac:dyDescent="0.25">
      <c r="A306" s="172" t="s">
        <v>241</v>
      </c>
      <c r="B306" s="329" t="s">
        <v>168</v>
      </c>
      <c r="C306" s="329"/>
      <c r="D306" s="181">
        <v>0</v>
      </c>
      <c r="E306" s="203">
        <f t="shared" si="75"/>
        <v>5000</v>
      </c>
      <c r="F306" s="203">
        <f t="shared" si="75"/>
        <v>5000</v>
      </c>
      <c r="G306" s="181">
        <f>SUM(G307)</f>
        <v>0</v>
      </c>
      <c r="H306" s="181">
        <v>0</v>
      </c>
      <c r="I306" s="181">
        <v>0</v>
      </c>
    </row>
    <row r="307" spans="1:9" x14ac:dyDescent="0.25">
      <c r="A307" s="176" t="s">
        <v>312</v>
      </c>
      <c r="B307" s="332" t="s">
        <v>290</v>
      </c>
      <c r="C307" s="332"/>
      <c r="D307" s="182">
        <v>0</v>
      </c>
      <c r="E307" s="205">
        <v>5000</v>
      </c>
      <c r="F307" s="205">
        <v>5000</v>
      </c>
      <c r="G307" s="182">
        <v>0</v>
      </c>
      <c r="H307" s="182"/>
      <c r="I307" s="182"/>
    </row>
    <row r="308" spans="1:9" x14ac:dyDescent="0.25">
      <c r="A308" s="167" t="s">
        <v>181</v>
      </c>
      <c r="B308" s="325" t="s">
        <v>182</v>
      </c>
      <c r="C308" s="325"/>
      <c r="D308" s="184">
        <f>SUM(D309)</f>
        <v>4773.04</v>
      </c>
      <c r="E308" s="207">
        <f t="shared" ref="E308:F309" si="76">SUM(E309)</f>
        <v>3000</v>
      </c>
      <c r="F308" s="207">
        <f t="shared" si="76"/>
        <v>3000</v>
      </c>
      <c r="G308" s="184">
        <f t="shared" ref="G308:I309" si="77">SUM(G309)</f>
        <v>3000</v>
      </c>
      <c r="H308" s="184">
        <f t="shared" si="77"/>
        <v>3000</v>
      </c>
      <c r="I308" s="184">
        <f t="shared" si="77"/>
        <v>3000</v>
      </c>
    </row>
    <row r="309" spans="1:9" x14ac:dyDescent="0.25">
      <c r="A309" s="169" t="s">
        <v>133</v>
      </c>
      <c r="B309" s="333" t="s">
        <v>50</v>
      </c>
      <c r="C309" s="333"/>
      <c r="D309" s="185">
        <f>SUM(D310)</f>
        <v>4773.04</v>
      </c>
      <c r="E309" s="209">
        <f t="shared" si="76"/>
        <v>3000</v>
      </c>
      <c r="F309" s="209">
        <f t="shared" si="76"/>
        <v>3000</v>
      </c>
      <c r="G309" s="185">
        <f t="shared" si="77"/>
        <v>3000</v>
      </c>
      <c r="H309" s="185">
        <f t="shared" si="77"/>
        <v>3000</v>
      </c>
      <c r="I309" s="185">
        <f t="shared" si="77"/>
        <v>3000</v>
      </c>
    </row>
    <row r="310" spans="1:9" x14ac:dyDescent="0.25">
      <c r="A310" s="172" t="s">
        <v>228</v>
      </c>
      <c r="B310" s="329" t="s">
        <v>135</v>
      </c>
      <c r="C310" s="329"/>
      <c r="D310" s="181">
        <f>SUM(D311:D314)</f>
        <v>4773.04</v>
      </c>
      <c r="E310" s="203">
        <f t="shared" ref="E310:F310" si="78">SUM(E311:E314)</f>
        <v>3000</v>
      </c>
      <c r="F310" s="203">
        <f t="shared" si="78"/>
        <v>3000</v>
      </c>
      <c r="G310" s="181">
        <f>SUM(G311:G315)</f>
        <v>3000</v>
      </c>
      <c r="H310" s="181">
        <v>3000</v>
      </c>
      <c r="I310" s="181">
        <v>3000</v>
      </c>
    </row>
    <row r="311" spans="1:9" ht="18.75" customHeight="1" x14ac:dyDescent="0.25">
      <c r="A311" s="176" t="s">
        <v>307</v>
      </c>
      <c r="B311" s="332" t="s">
        <v>325</v>
      </c>
      <c r="C311" s="332"/>
      <c r="D311" s="182">
        <v>0</v>
      </c>
      <c r="E311" s="205">
        <v>400</v>
      </c>
      <c r="F311" s="205">
        <v>400</v>
      </c>
      <c r="G311" s="182">
        <v>300</v>
      </c>
      <c r="H311" s="182"/>
      <c r="I311" s="182"/>
    </row>
    <row r="312" spans="1:9" x14ac:dyDescent="0.25">
      <c r="A312" s="176" t="s">
        <v>310</v>
      </c>
      <c r="B312" s="332" t="s">
        <v>298</v>
      </c>
      <c r="C312" s="332"/>
      <c r="D312" s="182">
        <v>0</v>
      </c>
      <c r="E312" s="205">
        <v>400</v>
      </c>
      <c r="F312" s="205">
        <v>400</v>
      </c>
      <c r="G312" s="182">
        <v>300</v>
      </c>
      <c r="H312" s="182"/>
      <c r="I312" s="182"/>
    </row>
    <row r="313" spans="1:9" x14ac:dyDescent="0.25">
      <c r="A313" s="176" t="s">
        <v>312</v>
      </c>
      <c r="B313" s="332" t="s">
        <v>290</v>
      </c>
      <c r="C313" s="332"/>
      <c r="D313" s="182">
        <v>3093.04</v>
      </c>
      <c r="E313" s="205">
        <v>1520</v>
      </c>
      <c r="F313" s="205">
        <v>1520</v>
      </c>
      <c r="G313" s="182">
        <v>2100</v>
      </c>
      <c r="H313" s="182"/>
      <c r="I313" s="182"/>
    </row>
    <row r="314" spans="1:9" x14ac:dyDescent="0.25">
      <c r="A314" s="176" t="s">
        <v>314</v>
      </c>
      <c r="B314" s="332" t="s">
        <v>292</v>
      </c>
      <c r="C314" s="332"/>
      <c r="D314" s="182">
        <v>1680</v>
      </c>
      <c r="E314" s="205">
        <v>680</v>
      </c>
      <c r="F314" s="205">
        <v>680</v>
      </c>
      <c r="G314" s="182">
        <v>0</v>
      </c>
      <c r="H314" s="182"/>
      <c r="I314" s="182"/>
    </row>
    <row r="315" spans="1:9" s="240" customFormat="1" x14ac:dyDescent="0.25">
      <c r="A315" s="246">
        <v>3293</v>
      </c>
      <c r="B315" s="332" t="s">
        <v>316</v>
      </c>
      <c r="C315" s="332"/>
      <c r="D315" s="245">
        <v>0</v>
      </c>
      <c r="E315" s="245">
        <v>680</v>
      </c>
      <c r="F315" s="245">
        <v>0</v>
      </c>
      <c r="G315" s="245">
        <v>300</v>
      </c>
      <c r="H315" s="245"/>
      <c r="I315" s="245"/>
    </row>
    <row r="316" spans="1:9" s="240" customFormat="1" x14ac:dyDescent="0.25">
      <c r="A316" s="167" t="s">
        <v>400</v>
      </c>
      <c r="B316" s="325" t="s">
        <v>401</v>
      </c>
      <c r="C316" s="325"/>
      <c r="D316" s="242">
        <v>0</v>
      </c>
      <c r="E316" s="242">
        <f>SUM(E317+E325+E349)</f>
        <v>283995</v>
      </c>
      <c r="F316" s="242">
        <v>0</v>
      </c>
      <c r="G316" s="242">
        <f>SUM(G317+G325)</f>
        <v>15390</v>
      </c>
      <c r="H316" s="242">
        <f>SUM(H317+H325+H349)</f>
        <v>15390</v>
      </c>
      <c r="I316" s="242">
        <f>SUM(I317+I325+I349)</f>
        <v>15390</v>
      </c>
    </row>
    <row r="317" spans="1:9" s="240" customFormat="1" x14ac:dyDescent="0.25">
      <c r="A317" s="169" t="s">
        <v>133</v>
      </c>
      <c r="B317" s="333" t="s">
        <v>50</v>
      </c>
      <c r="C317" s="333"/>
      <c r="D317" s="243">
        <f>SUM(D318)</f>
        <v>0</v>
      </c>
      <c r="E317" s="243">
        <f t="shared" ref="E317:F317" si="79">SUM(E318)</f>
        <v>6300</v>
      </c>
      <c r="F317" s="243">
        <f t="shared" si="79"/>
        <v>0</v>
      </c>
      <c r="G317" s="243">
        <f>SUM(G318)</f>
        <v>11390</v>
      </c>
      <c r="H317" s="243">
        <f>SUM(H318)</f>
        <v>11390</v>
      </c>
      <c r="I317" s="243">
        <f>SUM(I318)</f>
        <v>11390</v>
      </c>
    </row>
    <row r="318" spans="1:9" s="240" customFormat="1" x14ac:dyDescent="0.25">
      <c r="A318" s="172" t="s">
        <v>228</v>
      </c>
      <c r="B318" s="329" t="s">
        <v>135</v>
      </c>
      <c r="C318" s="329"/>
      <c r="D318" s="244">
        <f>SUM(D319:D324)</f>
        <v>0</v>
      </c>
      <c r="E318" s="244">
        <f t="shared" ref="E318:F318" si="80">SUM(E319:E324)</f>
        <v>6300</v>
      </c>
      <c r="F318" s="244">
        <f t="shared" si="80"/>
        <v>0</v>
      </c>
      <c r="G318" s="244">
        <f>SUM(G319:G324)</f>
        <v>11390</v>
      </c>
      <c r="H318" s="244">
        <v>11390</v>
      </c>
      <c r="I318" s="244">
        <v>11390</v>
      </c>
    </row>
    <row r="319" spans="1:9" s="240" customFormat="1" ht="15" customHeight="1" x14ac:dyDescent="0.25">
      <c r="A319" s="246">
        <v>3233</v>
      </c>
      <c r="B319" s="332" t="s">
        <v>325</v>
      </c>
      <c r="C319" s="332"/>
      <c r="D319" s="245">
        <v>0</v>
      </c>
      <c r="E319" s="245">
        <v>700</v>
      </c>
      <c r="F319" s="245">
        <v>0</v>
      </c>
      <c r="G319" s="245">
        <v>200</v>
      </c>
      <c r="H319" s="245"/>
      <c r="I319" s="245"/>
    </row>
    <row r="320" spans="1:9" s="240" customFormat="1" ht="15" customHeight="1" x14ac:dyDescent="0.25">
      <c r="A320" s="246">
        <v>3235</v>
      </c>
      <c r="B320" s="332" t="s">
        <v>298</v>
      </c>
      <c r="C320" s="332"/>
      <c r="D320" s="245">
        <v>0</v>
      </c>
      <c r="E320" s="245">
        <v>2300</v>
      </c>
      <c r="F320" s="245">
        <v>0</v>
      </c>
      <c r="G320" s="245">
        <v>200</v>
      </c>
      <c r="H320" s="245"/>
      <c r="I320" s="245"/>
    </row>
    <row r="321" spans="1:9" s="240" customFormat="1" ht="15" customHeight="1" x14ac:dyDescent="0.25">
      <c r="A321" s="246" t="s">
        <v>312</v>
      </c>
      <c r="B321" s="332" t="s">
        <v>290</v>
      </c>
      <c r="C321" s="332"/>
      <c r="D321" s="245">
        <v>0</v>
      </c>
      <c r="E321" s="245">
        <v>2300</v>
      </c>
      <c r="F321" s="245">
        <v>0</v>
      </c>
      <c r="G321" s="245">
        <v>9250</v>
      </c>
      <c r="H321" s="245"/>
      <c r="I321" s="245"/>
    </row>
    <row r="322" spans="1:9" s="240" customFormat="1" ht="15" customHeight="1" x14ac:dyDescent="0.25">
      <c r="A322" s="246" t="s">
        <v>314</v>
      </c>
      <c r="B322" s="332" t="s">
        <v>292</v>
      </c>
      <c r="C322" s="332"/>
      <c r="D322" s="245">
        <v>0</v>
      </c>
      <c r="E322" s="245">
        <v>700</v>
      </c>
      <c r="F322" s="245">
        <v>0</v>
      </c>
      <c r="G322" s="245">
        <v>600</v>
      </c>
      <c r="H322" s="245"/>
      <c r="I322" s="245"/>
    </row>
    <row r="323" spans="1:9" s="240" customFormat="1" ht="15" customHeight="1" x14ac:dyDescent="0.25">
      <c r="A323" s="246">
        <v>3241</v>
      </c>
      <c r="B323" s="332" t="s">
        <v>326</v>
      </c>
      <c r="C323" s="332"/>
      <c r="D323" s="245">
        <v>0</v>
      </c>
      <c r="E323" s="245">
        <v>200</v>
      </c>
      <c r="F323" s="245">
        <v>0</v>
      </c>
      <c r="G323" s="245">
        <v>720</v>
      </c>
      <c r="H323" s="245"/>
      <c r="I323" s="245"/>
    </row>
    <row r="324" spans="1:9" s="240" customFormat="1" ht="15" customHeight="1" x14ac:dyDescent="0.25">
      <c r="A324" s="246">
        <v>3293</v>
      </c>
      <c r="B324" s="332" t="s">
        <v>316</v>
      </c>
      <c r="C324" s="332"/>
      <c r="D324" s="245">
        <v>0</v>
      </c>
      <c r="E324" s="245">
        <v>100</v>
      </c>
      <c r="F324" s="245">
        <v>0</v>
      </c>
      <c r="G324" s="245">
        <v>420</v>
      </c>
      <c r="H324" s="245"/>
      <c r="I324" s="245"/>
    </row>
    <row r="325" spans="1:9" s="240" customFormat="1" x14ac:dyDescent="0.25">
      <c r="A325" s="169" t="s">
        <v>147</v>
      </c>
      <c r="B325" s="333" t="s">
        <v>148</v>
      </c>
      <c r="C325" s="333"/>
      <c r="D325" s="243">
        <f>SUM(D326+D340)</f>
        <v>0</v>
      </c>
      <c r="E325" s="243">
        <f>SUM(E326+E340)</f>
        <v>272695</v>
      </c>
      <c r="F325" s="243">
        <v>0</v>
      </c>
      <c r="G325" s="243">
        <f>SUM(G326+G328)</f>
        <v>4000</v>
      </c>
      <c r="H325" s="243">
        <f>SUM(H326+H328)</f>
        <v>4000</v>
      </c>
      <c r="I325" s="243">
        <f>SUM(I326+I328)</f>
        <v>4000</v>
      </c>
    </row>
    <row r="326" spans="1:9" s="240" customFormat="1" ht="16.5" customHeight="1" x14ac:dyDescent="0.25">
      <c r="A326" s="172" t="s">
        <v>241</v>
      </c>
      <c r="B326" s="329" t="s">
        <v>168</v>
      </c>
      <c r="C326" s="329"/>
      <c r="D326" s="244">
        <v>0</v>
      </c>
      <c r="E326" s="244">
        <f>SUM(E327:E339)</f>
        <v>272562</v>
      </c>
      <c r="F326" s="244">
        <v>0</v>
      </c>
      <c r="G326" s="244">
        <f>SUM(G327)</f>
        <v>2000</v>
      </c>
      <c r="H326" s="244">
        <v>2000</v>
      </c>
      <c r="I326" s="244">
        <v>2000</v>
      </c>
    </row>
    <row r="327" spans="1:9" s="240" customFormat="1" ht="13.5" customHeight="1" x14ac:dyDescent="0.25">
      <c r="A327" s="246" t="s">
        <v>278</v>
      </c>
      <c r="B327" s="332" t="s">
        <v>279</v>
      </c>
      <c r="C327" s="332"/>
      <c r="D327" s="245">
        <v>0</v>
      </c>
      <c r="E327" s="245">
        <v>70</v>
      </c>
      <c r="F327" s="245">
        <v>0</v>
      </c>
      <c r="G327" s="245">
        <v>2000</v>
      </c>
      <c r="H327" s="245"/>
      <c r="I327" s="245"/>
    </row>
    <row r="328" spans="1:9" s="240" customFormat="1" x14ac:dyDescent="0.25">
      <c r="A328" s="172" t="s">
        <v>245</v>
      </c>
      <c r="B328" s="329" t="s">
        <v>402</v>
      </c>
      <c r="C328" s="329"/>
      <c r="D328" s="244">
        <v>0</v>
      </c>
      <c r="E328" s="244">
        <f>SUM(E329:E343)</f>
        <v>136845</v>
      </c>
      <c r="F328" s="244">
        <v>0</v>
      </c>
      <c r="G328" s="244">
        <f>SUM(G329)</f>
        <v>2000</v>
      </c>
      <c r="H328" s="244">
        <v>2000</v>
      </c>
      <c r="I328" s="244">
        <v>2000</v>
      </c>
    </row>
    <row r="329" spans="1:9" s="240" customFormat="1" x14ac:dyDescent="0.25">
      <c r="A329" s="246" t="s">
        <v>278</v>
      </c>
      <c r="B329" s="332" t="s">
        <v>279</v>
      </c>
      <c r="C329" s="332"/>
      <c r="D329" s="245">
        <v>0</v>
      </c>
      <c r="E329" s="245">
        <v>70</v>
      </c>
      <c r="F329" s="245">
        <v>0</v>
      </c>
      <c r="G329" s="245">
        <v>2000</v>
      </c>
      <c r="H329" s="245"/>
      <c r="I329" s="245"/>
    </row>
    <row r="330" spans="1:9" s="240" customFormat="1" x14ac:dyDescent="0.25">
      <c r="A330" s="165" t="s">
        <v>183</v>
      </c>
      <c r="B330" s="324" t="s">
        <v>184</v>
      </c>
      <c r="C330" s="324"/>
      <c r="D330" s="241">
        <f>SUM(D331+D359+D366+D386+D405+D409)</f>
        <v>61502.87</v>
      </c>
      <c r="E330" s="241">
        <f t="shared" ref="E330:F330" si="81">SUM(E331+E359+E366+E386+E405+E409)</f>
        <v>86199</v>
      </c>
      <c r="F330" s="241">
        <f t="shared" si="81"/>
        <v>86199</v>
      </c>
      <c r="G330" s="241">
        <f>SUM(G331+G359+G366+G386+G405+G409)</f>
        <v>86109</v>
      </c>
      <c r="H330" s="241">
        <f t="shared" ref="H330:I330" si="82">SUM(H331+H359+H366+H386+H405+H409)</f>
        <v>86109</v>
      </c>
      <c r="I330" s="241">
        <f t="shared" si="82"/>
        <v>86109</v>
      </c>
    </row>
    <row r="331" spans="1:9" s="240" customFormat="1" x14ac:dyDescent="0.25">
      <c r="A331" s="167" t="s">
        <v>161</v>
      </c>
      <c r="B331" s="325" t="s">
        <v>185</v>
      </c>
      <c r="C331" s="325"/>
      <c r="D331" s="242">
        <f>SUM(D332+D345+D353)</f>
        <v>18611.59</v>
      </c>
      <c r="E331" s="242">
        <f t="shared" ref="E331:F331" si="83">SUM(E332+E345+E353)</f>
        <v>24869</v>
      </c>
      <c r="F331" s="242">
        <f t="shared" si="83"/>
        <v>24869</v>
      </c>
      <c r="G331" s="242">
        <f>SUM(G332+G345+G353)</f>
        <v>22069</v>
      </c>
      <c r="H331" s="242">
        <f>SUM(H332+H345+H353)</f>
        <v>22069</v>
      </c>
      <c r="I331" s="242">
        <f>SUM(I332+I345+I353)</f>
        <v>22069</v>
      </c>
    </row>
    <row r="332" spans="1:9" x14ac:dyDescent="0.25">
      <c r="A332" s="169" t="s">
        <v>133</v>
      </c>
      <c r="B332" s="333" t="s">
        <v>50</v>
      </c>
      <c r="C332" s="333"/>
      <c r="D332" s="185">
        <f>SUM(D333)</f>
        <v>7356.59</v>
      </c>
      <c r="E332" s="209">
        <f t="shared" ref="E332:F332" si="84">SUM(E333)</f>
        <v>8569</v>
      </c>
      <c r="F332" s="209">
        <f t="shared" si="84"/>
        <v>8569</v>
      </c>
      <c r="G332" s="185">
        <f>SUM(G333)</f>
        <v>7069</v>
      </c>
      <c r="H332" s="185">
        <f>SUM(H333)</f>
        <v>7069</v>
      </c>
      <c r="I332" s="185">
        <f>SUM(I333)</f>
        <v>7069</v>
      </c>
    </row>
    <row r="333" spans="1:9" x14ac:dyDescent="0.25">
      <c r="A333" s="172" t="s">
        <v>228</v>
      </c>
      <c r="B333" s="329" t="s">
        <v>135</v>
      </c>
      <c r="C333" s="329"/>
      <c r="D333" s="181">
        <f>SUM(D334:D344)</f>
        <v>7356.59</v>
      </c>
      <c r="E333" s="203">
        <f t="shared" ref="E333:F333" si="85">SUM(E334:E343)</f>
        <v>8569</v>
      </c>
      <c r="F333" s="203">
        <f t="shared" si="85"/>
        <v>8569</v>
      </c>
      <c r="G333" s="181">
        <f>SUM(G334:G344)</f>
        <v>7069</v>
      </c>
      <c r="H333" s="181">
        <v>7069</v>
      </c>
      <c r="I333" s="181">
        <v>7069</v>
      </c>
    </row>
    <row r="334" spans="1:9" x14ac:dyDescent="0.25">
      <c r="A334" s="176" t="s">
        <v>278</v>
      </c>
      <c r="B334" s="332" t="s">
        <v>279</v>
      </c>
      <c r="C334" s="332"/>
      <c r="D334" s="182">
        <v>0</v>
      </c>
      <c r="E334" s="205">
        <v>100</v>
      </c>
      <c r="F334" s="205">
        <v>100</v>
      </c>
      <c r="G334" s="182">
        <v>100</v>
      </c>
      <c r="H334" s="182"/>
      <c r="I334" s="182"/>
    </row>
    <row r="335" spans="1:9" ht="15.75" customHeight="1" x14ac:dyDescent="0.25">
      <c r="A335" s="176" t="s">
        <v>283</v>
      </c>
      <c r="B335" s="332" t="s">
        <v>284</v>
      </c>
      <c r="C335" s="332"/>
      <c r="D335" s="182">
        <v>344.99</v>
      </c>
      <c r="E335" s="205">
        <v>100</v>
      </c>
      <c r="F335" s="205">
        <v>100</v>
      </c>
      <c r="G335" s="182">
        <v>100</v>
      </c>
      <c r="H335" s="182"/>
      <c r="I335" s="182"/>
    </row>
    <row r="336" spans="1:9" ht="11.25" customHeight="1" x14ac:dyDescent="0.25">
      <c r="A336" s="176" t="s">
        <v>302</v>
      </c>
      <c r="B336" s="332" t="s">
        <v>303</v>
      </c>
      <c r="C336" s="332"/>
      <c r="D336" s="182">
        <v>2589.02</v>
      </c>
      <c r="E336" s="205">
        <v>2000</v>
      </c>
      <c r="F336" s="205">
        <v>2000</v>
      </c>
      <c r="G336" s="182">
        <v>1800</v>
      </c>
      <c r="H336" s="182"/>
      <c r="I336" s="182"/>
    </row>
    <row r="337" spans="1:9" ht="12.75" customHeight="1" x14ac:dyDescent="0.25">
      <c r="A337" s="176" t="s">
        <v>305</v>
      </c>
      <c r="B337" s="332" t="s">
        <v>286</v>
      </c>
      <c r="C337" s="332"/>
      <c r="D337" s="182">
        <v>1559</v>
      </c>
      <c r="E337" s="205">
        <v>1700</v>
      </c>
      <c r="F337" s="205">
        <v>1700</v>
      </c>
      <c r="G337" s="182">
        <v>1700</v>
      </c>
      <c r="H337" s="182"/>
      <c r="I337" s="182"/>
    </row>
    <row r="338" spans="1:9" ht="10.5" customHeight="1" x14ac:dyDescent="0.25">
      <c r="A338" s="176" t="s">
        <v>307</v>
      </c>
      <c r="B338" s="332" t="s">
        <v>325</v>
      </c>
      <c r="C338" s="332"/>
      <c r="D338" s="182">
        <v>133</v>
      </c>
      <c r="E338" s="205">
        <v>133</v>
      </c>
      <c r="F338" s="205">
        <v>133</v>
      </c>
      <c r="G338" s="182">
        <v>133</v>
      </c>
      <c r="H338" s="182"/>
      <c r="I338" s="182"/>
    </row>
    <row r="339" spans="1:9" x14ac:dyDescent="0.25">
      <c r="A339" s="176" t="s">
        <v>312</v>
      </c>
      <c r="B339" s="332" t="s">
        <v>290</v>
      </c>
      <c r="C339" s="332"/>
      <c r="D339" s="182">
        <v>1642.32</v>
      </c>
      <c r="E339" s="205">
        <v>3338</v>
      </c>
      <c r="F339" s="205">
        <v>3338</v>
      </c>
      <c r="G339" s="182">
        <v>1338</v>
      </c>
      <c r="H339" s="182"/>
      <c r="I339" s="182"/>
    </row>
    <row r="340" spans="1:9" x14ac:dyDescent="0.25">
      <c r="A340" s="176">
        <v>3238</v>
      </c>
      <c r="B340" s="332" t="s">
        <v>291</v>
      </c>
      <c r="C340" s="332"/>
      <c r="D340" s="182">
        <v>0</v>
      </c>
      <c r="E340" s="205">
        <v>133</v>
      </c>
      <c r="F340" s="205">
        <v>133</v>
      </c>
      <c r="G340" s="182">
        <v>133</v>
      </c>
      <c r="H340" s="182"/>
      <c r="I340" s="182"/>
    </row>
    <row r="341" spans="1:9" x14ac:dyDescent="0.25">
      <c r="A341" s="176" t="s">
        <v>314</v>
      </c>
      <c r="B341" s="332" t="s">
        <v>292</v>
      </c>
      <c r="C341" s="332"/>
      <c r="D341" s="182">
        <v>664</v>
      </c>
      <c r="E341" s="205">
        <v>665</v>
      </c>
      <c r="F341" s="205">
        <v>665</v>
      </c>
      <c r="G341" s="182">
        <v>665</v>
      </c>
      <c r="H341" s="182"/>
      <c r="I341" s="182"/>
    </row>
    <row r="342" spans="1:9" s="240" customFormat="1" x14ac:dyDescent="0.25">
      <c r="A342" s="246">
        <v>3241</v>
      </c>
      <c r="B342" s="337" t="s">
        <v>326</v>
      </c>
      <c r="C342" s="337"/>
      <c r="D342" s="245">
        <v>0</v>
      </c>
      <c r="E342" s="245"/>
      <c r="F342" s="245">
        <v>0</v>
      </c>
      <c r="G342" s="245">
        <v>500</v>
      </c>
      <c r="H342" s="245"/>
      <c r="I342" s="245"/>
    </row>
    <row r="343" spans="1:9" x14ac:dyDescent="0.25">
      <c r="A343" s="176">
        <v>3292</v>
      </c>
      <c r="B343" s="332" t="s">
        <v>294</v>
      </c>
      <c r="C343" s="332"/>
      <c r="D343" s="182">
        <v>350</v>
      </c>
      <c r="E343" s="205">
        <v>400</v>
      </c>
      <c r="F343" s="205">
        <v>400</v>
      </c>
      <c r="G343" s="182">
        <v>400</v>
      </c>
      <c r="H343" s="182"/>
      <c r="I343" s="182"/>
    </row>
    <row r="344" spans="1:9" s="221" customFormat="1" x14ac:dyDescent="0.25">
      <c r="A344" s="226">
        <v>3299</v>
      </c>
      <c r="B344" s="332" t="s">
        <v>329</v>
      </c>
      <c r="C344" s="332"/>
      <c r="D344" s="225">
        <v>74.260000000000005</v>
      </c>
      <c r="E344" s="225">
        <v>400</v>
      </c>
      <c r="F344" s="225">
        <v>0</v>
      </c>
      <c r="G344" s="225">
        <v>200</v>
      </c>
      <c r="H344" s="225"/>
      <c r="I344" s="225"/>
    </row>
    <row r="345" spans="1:9" x14ac:dyDescent="0.25">
      <c r="A345" s="169" t="s">
        <v>143</v>
      </c>
      <c r="B345" s="333" t="s">
        <v>144</v>
      </c>
      <c r="C345" s="333"/>
      <c r="D345" s="185">
        <f>SUM(D346)</f>
        <v>6600</v>
      </c>
      <c r="E345" s="209">
        <f t="shared" ref="E345:F345" si="86">SUM(E346)</f>
        <v>8300</v>
      </c>
      <c r="F345" s="209">
        <f t="shared" si="86"/>
        <v>8300</v>
      </c>
      <c r="G345" s="185">
        <f>SUM(G346)</f>
        <v>7000</v>
      </c>
      <c r="H345" s="185">
        <f>SUM(H346)</f>
        <v>7000</v>
      </c>
      <c r="I345" s="185">
        <f>SUM(I346)</f>
        <v>7000</v>
      </c>
    </row>
    <row r="346" spans="1:9" ht="15" customHeight="1" x14ac:dyDescent="0.25">
      <c r="A346" s="172" t="s">
        <v>240</v>
      </c>
      <c r="B346" s="329" t="s">
        <v>166</v>
      </c>
      <c r="C346" s="329"/>
      <c r="D346" s="181">
        <f>SUM(D347:D352)</f>
        <v>6600</v>
      </c>
      <c r="E346" s="203">
        <f t="shared" ref="E346:F346" si="87">SUM(E348:E352)</f>
        <v>8300</v>
      </c>
      <c r="F346" s="203">
        <f t="shared" si="87"/>
        <v>8300</v>
      </c>
      <c r="G346" s="181">
        <f>SUM(G348:G352)</f>
        <v>7000</v>
      </c>
      <c r="H346" s="181">
        <v>7000</v>
      </c>
      <c r="I346" s="181">
        <v>7000</v>
      </c>
    </row>
    <row r="347" spans="1:9" s="221" customFormat="1" ht="15" customHeight="1" x14ac:dyDescent="0.25">
      <c r="A347" s="226">
        <v>3231</v>
      </c>
      <c r="B347" s="332" t="s">
        <v>286</v>
      </c>
      <c r="C347" s="332"/>
      <c r="D347" s="225">
        <v>562.5</v>
      </c>
      <c r="E347" s="225">
        <v>300</v>
      </c>
      <c r="F347" s="225">
        <v>0</v>
      </c>
      <c r="G347" s="225">
        <v>0</v>
      </c>
      <c r="H347" s="225"/>
      <c r="I347" s="225"/>
    </row>
    <row r="348" spans="1:9" x14ac:dyDescent="0.25">
      <c r="A348" s="176" t="s">
        <v>307</v>
      </c>
      <c r="B348" s="332" t="s">
        <v>308</v>
      </c>
      <c r="C348" s="332"/>
      <c r="D348" s="182">
        <v>300</v>
      </c>
      <c r="E348" s="205">
        <v>300</v>
      </c>
      <c r="F348" s="205">
        <v>300</v>
      </c>
      <c r="G348" s="182">
        <v>300</v>
      </c>
      <c r="H348" s="182"/>
      <c r="I348" s="182"/>
    </row>
    <row r="349" spans="1:9" x14ac:dyDescent="0.25">
      <c r="A349" s="176" t="s">
        <v>312</v>
      </c>
      <c r="B349" s="332" t="s">
        <v>290</v>
      </c>
      <c r="C349" s="332"/>
      <c r="D349" s="182">
        <v>3118.74</v>
      </c>
      <c r="E349" s="205">
        <v>5000</v>
      </c>
      <c r="F349" s="205">
        <v>5000</v>
      </c>
      <c r="G349" s="182">
        <v>5300</v>
      </c>
      <c r="H349" s="182"/>
      <c r="I349" s="182"/>
    </row>
    <row r="350" spans="1:9" x14ac:dyDescent="0.25">
      <c r="A350" s="176">
        <v>3239</v>
      </c>
      <c r="B350" s="332" t="s">
        <v>292</v>
      </c>
      <c r="C350" s="332"/>
      <c r="D350" s="182">
        <v>550</v>
      </c>
      <c r="E350" s="205">
        <v>500</v>
      </c>
      <c r="F350" s="205">
        <v>500</v>
      </c>
      <c r="G350" s="182">
        <v>500</v>
      </c>
      <c r="H350" s="182"/>
      <c r="I350" s="182"/>
    </row>
    <row r="351" spans="1:9" ht="14.25" customHeight="1" x14ac:dyDescent="0.25">
      <c r="A351" s="176" t="s">
        <v>330</v>
      </c>
      <c r="B351" s="332" t="s">
        <v>326</v>
      </c>
      <c r="C351" s="332"/>
      <c r="D351" s="182">
        <v>1569.3</v>
      </c>
      <c r="E351" s="205">
        <v>2000</v>
      </c>
      <c r="F351" s="205">
        <v>2000</v>
      </c>
      <c r="G351" s="182">
        <v>0</v>
      </c>
      <c r="H351" s="182"/>
      <c r="I351" s="182"/>
    </row>
    <row r="352" spans="1:9" ht="12" customHeight="1" x14ac:dyDescent="0.25">
      <c r="A352" s="176" t="s">
        <v>333</v>
      </c>
      <c r="B352" s="332" t="s">
        <v>329</v>
      </c>
      <c r="C352" s="332"/>
      <c r="D352" s="182">
        <v>499.46</v>
      </c>
      <c r="E352" s="205">
        <v>500</v>
      </c>
      <c r="F352" s="205">
        <v>500</v>
      </c>
      <c r="G352" s="182">
        <v>900</v>
      </c>
      <c r="H352" s="182"/>
      <c r="I352" s="182"/>
    </row>
    <row r="353" spans="1:9" x14ac:dyDescent="0.25">
      <c r="A353" s="169" t="s">
        <v>147</v>
      </c>
      <c r="B353" s="333" t="s">
        <v>148</v>
      </c>
      <c r="C353" s="333"/>
      <c r="D353" s="185">
        <f>SUM(D354+D357)</f>
        <v>4655</v>
      </c>
      <c r="E353" s="209">
        <f t="shared" ref="E353:F353" si="88">SUM(E354+E357)</f>
        <v>8000</v>
      </c>
      <c r="F353" s="209">
        <f t="shared" si="88"/>
        <v>8000</v>
      </c>
      <c r="G353" s="185">
        <f>SUM(G354+G357)</f>
        <v>8000</v>
      </c>
      <c r="H353" s="185">
        <f>SUM(H354+H357)</f>
        <v>8000</v>
      </c>
      <c r="I353" s="185">
        <f>SUM(I354+I357)</f>
        <v>8000</v>
      </c>
    </row>
    <row r="354" spans="1:9" ht="16.5" customHeight="1" x14ac:dyDescent="0.25">
      <c r="A354" s="172" t="s">
        <v>241</v>
      </c>
      <c r="B354" s="329" t="s">
        <v>168</v>
      </c>
      <c r="C354" s="329"/>
      <c r="D354" s="181">
        <f>SUM(D355)</f>
        <v>2655</v>
      </c>
      <c r="E354" s="203">
        <f t="shared" ref="E354:F354" si="89">SUM(E355)</f>
        <v>4000</v>
      </c>
      <c r="F354" s="203">
        <f t="shared" si="89"/>
        <v>4000</v>
      </c>
      <c r="G354" s="181">
        <f>SUM(G355:G356)</f>
        <v>5000</v>
      </c>
      <c r="H354" s="181">
        <v>5000</v>
      </c>
      <c r="I354" s="181">
        <v>5000</v>
      </c>
    </row>
    <row r="355" spans="1:9" x14ac:dyDescent="0.25">
      <c r="A355" s="176" t="s">
        <v>312</v>
      </c>
      <c r="B355" s="332" t="s">
        <v>290</v>
      </c>
      <c r="C355" s="332"/>
      <c r="D355" s="182">
        <v>2655</v>
      </c>
      <c r="E355" s="205">
        <v>4000</v>
      </c>
      <c r="F355" s="205">
        <v>4000</v>
      </c>
      <c r="G355" s="182">
        <v>4000</v>
      </c>
      <c r="H355" s="182"/>
      <c r="I355" s="182"/>
    </row>
    <row r="356" spans="1:9" s="240" customFormat="1" x14ac:dyDescent="0.25">
      <c r="A356" s="246">
        <v>3239</v>
      </c>
      <c r="B356" s="332" t="s">
        <v>292</v>
      </c>
      <c r="C356" s="332"/>
      <c r="D356" s="245">
        <v>0</v>
      </c>
      <c r="E356" s="245">
        <v>4000</v>
      </c>
      <c r="F356" s="245">
        <v>0</v>
      </c>
      <c r="G356" s="245">
        <v>1000</v>
      </c>
      <c r="H356" s="245"/>
      <c r="I356" s="245"/>
    </row>
    <row r="357" spans="1:9" ht="15" customHeight="1" x14ac:dyDescent="0.25">
      <c r="A357" s="172" t="s">
        <v>245</v>
      </c>
      <c r="B357" s="329" t="s">
        <v>170</v>
      </c>
      <c r="C357" s="329"/>
      <c r="D357" s="181">
        <f>SUM(D358)</f>
        <v>2000</v>
      </c>
      <c r="E357" s="203">
        <f t="shared" ref="E357:F357" si="90">SUM(E358)</f>
        <v>4000</v>
      </c>
      <c r="F357" s="203">
        <f t="shared" si="90"/>
        <v>4000</v>
      </c>
      <c r="G357" s="181">
        <f>SUM(G358)</f>
        <v>3000</v>
      </c>
      <c r="H357" s="181">
        <v>3000</v>
      </c>
      <c r="I357" s="181">
        <v>3000</v>
      </c>
    </row>
    <row r="358" spans="1:9" x14ac:dyDescent="0.25">
      <c r="A358" s="176" t="s">
        <v>312</v>
      </c>
      <c r="B358" s="332" t="s">
        <v>290</v>
      </c>
      <c r="C358" s="332"/>
      <c r="D358" s="182">
        <v>2000</v>
      </c>
      <c r="E358" s="205">
        <v>4000</v>
      </c>
      <c r="F358" s="205">
        <v>4000</v>
      </c>
      <c r="G358" s="182">
        <v>3000</v>
      </c>
      <c r="H358" s="182"/>
      <c r="I358" s="182"/>
    </row>
    <row r="359" spans="1:9" ht="24" customHeight="1" x14ac:dyDescent="0.25">
      <c r="A359" s="167" t="s">
        <v>171</v>
      </c>
      <c r="B359" s="325" t="s">
        <v>186</v>
      </c>
      <c r="C359" s="325"/>
      <c r="D359" s="184">
        <f>SUM(D360)</f>
        <v>2876.83</v>
      </c>
      <c r="E359" s="207">
        <f t="shared" ref="E359:F360" si="91">SUM(E360)</f>
        <v>5215</v>
      </c>
      <c r="F359" s="207">
        <f t="shared" si="91"/>
        <v>5215</v>
      </c>
      <c r="G359" s="184">
        <f t="shared" ref="G359:I360" si="92">SUM(G360)</f>
        <v>2965</v>
      </c>
      <c r="H359" s="184">
        <f t="shared" si="92"/>
        <v>2965</v>
      </c>
      <c r="I359" s="184">
        <f t="shared" si="92"/>
        <v>2965</v>
      </c>
    </row>
    <row r="360" spans="1:9" x14ac:dyDescent="0.25">
      <c r="A360" s="169" t="s">
        <v>133</v>
      </c>
      <c r="B360" s="333" t="s">
        <v>50</v>
      </c>
      <c r="C360" s="333"/>
      <c r="D360" s="185">
        <f>SUM(D361)</f>
        <v>2876.83</v>
      </c>
      <c r="E360" s="209">
        <f t="shared" si="91"/>
        <v>5215</v>
      </c>
      <c r="F360" s="209">
        <f t="shared" si="91"/>
        <v>5215</v>
      </c>
      <c r="G360" s="185">
        <f t="shared" si="92"/>
        <v>2965</v>
      </c>
      <c r="H360" s="185">
        <f t="shared" si="92"/>
        <v>2965</v>
      </c>
      <c r="I360" s="185">
        <f t="shared" si="92"/>
        <v>2965</v>
      </c>
    </row>
    <row r="361" spans="1:9" x14ac:dyDescent="0.25">
      <c r="A361" s="172" t="s">
        <v>228</v>
      </c>
      <c r="B361" s="329" t="s">
        <v>135</v>
      </c>
      <c r="C361" s="329"/>
      <c r="D361" s="181">
        <f>SUM(D362:D365)</f>
        <v>2876.83</v>
      </c>
      <c r="E361" s="203">
        <f t="shared" ref="E361:F361" si="93">SUM(E362:E365)</f>
        <v>5215</v>
      </c>
      <c r="F361" s="203">
        <f t="shared" si="93"/>
        <v>5215</v>
      </c>
      <c r="G361" s="181">
        <f>SUM(G362:G365)</f>
        <v>2965</v>
      </c>
      <c r="H361" s="181">
        <v>2965</v>
      </c>
      <c r="I361" s="181">
        <v>2965</v>
      </c>
    </row>
    <row r="362" spans="1:9" ht="14.25" customHeight="1" x14ac:dyDescent="0.25">
      <c r="A362" s="176" t="s">
        <v>283</v>
      </c>
      <c r="B362" s="332" t="s">
        <v>284</v>
      </c>
      <c r="C362" s="332"/>
      <c r="D362" s="182">
        <v>26.86</v>
      </c>
      <c r="E362" s="205">
        <v>65</v>
      </c>
      <c r="F362" s="205">
        <v>65</v>
      </c>
      <c r="G362" s="182">
        <v>65</v>
      </c>
      <c r="H362" s="182"/>
      <c r="I362" s="182"/>
    </row>
    <row r="363" spans="1:9" ht="12" customHeight="1" x14ac:dyDescent="0.25">
      <c r="A363" s="176" t="s">
        <v>302</v>
      </c>
      <c r="B363" s="332" t="s">
        <v>336</v>
      </c>
      <c r="C363" s="332"/>
      <c r="D363" s="182">
        <v>64.13</v>
      </c>
      <c r="E363" s="205">
        <v>100</v>
      </c>
      <c r="F363" s="205">
        <v>100</v>
      </c>
      <c r="G363" s="182">
        <v>100</v>
      </c>
      <c r="H363" s="182"/>
      <c r="I363" s="182"/>
    </row>
    <row r="364" spans="1:9" x14ac:dyDescent="0.25">
      <c r="A364" s="176" t="s">
        <v>312</v>
      </c>
      <c r="B364" s="332" t="s">
        <v>290</v>
      </c>
      <c r="C364" s="332"/>
      <c r="D364" s="182">
        <v>2435.84</v>
      </c>
      <c r="E364" s="205">
        <v>4700</v>
      </c>
      <c r="F364" s="205">
        <v>4700</v>
      </c>
      <c r="G364" s="182">
        <v>2000</v>
      </c>
      <c r="H364" s="182"/>
      <c r="I364" s="182"/>
    </row>
    <row r="365" spans="1:9" x14ac:dyDescent="0.25">
      <c r="A365" s="176">
        <v>3239</v>
      </c>
      <c r="B365" s="332" t="s">
        <v>292</v>
      </c>
      <c r="C365" s="332"/>
      <c r="D365" s="182">
        <v>350</v>
      </c>
      <c r="E365" s="205">
        <v>350</v>
      </c>
      <c r="F365" s="205">
        <v>350</v>
      </c>
      <c r="G365" s="182">
        <v>800</v>
      </c>
      <c r="H365" s="182"/>
      <c r="I365" s="182"/>
    </row>
    <row r="366" spans="1:9" x14ac:dyDescent="0.25">
      <c r="A366" s="167" t="s">
        <v>187</v>
      </c>
      <c r="B366" s="325" t="s">
        <v>188</v>
      </c>
      <c r="C366" s="325"/>
      <c r="D366" s="184">
        <f>SUM(D367+D378+D381)</f>
        <v>9919.7800000000007</v>
      </c>
      <c r="E366" s="207">
        <f t="shared" ref="E366:F366" si="94">SUM(E367+E378+E381)</f>
        <v>15695</v>
      </c>
      <c r="F366" s="207">
        <f t="shared" si="94"/>
        <v>15695</v>
      </c>
      <c r="G366" s="184">
        <f>SUM(G367+G378+G381)</f>
        <v>20695</v>
      </c>
      <c r="H366" s="184">
        <f>SUM(H367+H378+H381)</f>
        <v>20695</v>
      </c>
      <c r="I366" s="184">
        <f>SUM(I367+I378+I381)</f>
        <v>20695</v>
      </c>
    </row>
    <row r="367" spans="1:9" x14ac:dyDescent="0.25">
      <c r="A367" s="169" t="s">
        <v>133</v>
      </c>
      <c r="B367" s="333" t="s">
        <v>50</v>
      </c>
      <c r="C367" s="333"/>
      <c r="D367" s="185">
        <f>SUM(D368)</f>
        <v>5329.7800000000007</v>
      </c>
      <c r="E367" s="209">
        <f t="shared" ref="E367:F367" si="95">SUM(E368)</f>
        <v>8195</v>
      </c>
      <c r="F367" s="209">
        <f t="shared" si="95"/>
        <v>8195</v>
      </c>
      <c r="G367" s="185">
        <f>SUM(G368)</f>
        <v>12945</v>
      </c>
      <c r="H367" s="185">
        <f>SUM(H368)</f>
        <v>12945</v>
      </c>
      <c r="I367" s="185">
        <f>SUM(I368)</f>
        <v>12945</v>
      </c>
    </row>
    <row r="368" spans="1:9" x14ac:dyDescent="0.25">
      <c r="A368" s="172" t="s">
        <v>228</v>
      </c>
      <c r="B368" s="329" t="s">
        <v>135</v>
      </c>
      <c r="C368" s="329"/>
      <c r="D368" s="181">
        <f>SUM(D369:D377)</f>
        <v>5329.7800000000007</v>
      </c>
      <c r="E368" s="203">
        <f t="shared" ref="E368:F368" si="96">SUM(E369:E377)</f>
        <v>8195</v>
      </c>
      <c r="F368" s="203">
        <f t="shared" si="96"/>
        <v>8195</v>
      </c>
      <c r="G368" s="181">
        <f>SUM(G369:G377)</f>
        <v>12945</v>
      </c>
      <c r="H368" s="181">
        <v>12945</v>
      </c>
      <c r="I368" s="181">
        <v>12945</v>
      </c>
    </row>
    <row r="369" spans="1:9" ht="13.5" customHeight="1" x14ac:dyDescent="0.25">
      <c r="A369" s="176" t="s">
        <v>278</v>
      </c>
      <c r="B369" s="332" t="s">
        <v>279</v>
      </c>
      <c r="C369" s="332"/>
      <c r="D369" s="182">
        <v>2.8</v>
      </c>
      <c r="E369" s="205">
        <v>75</v>
      </c>
      <c r="F369" s="205">
        <v>75</v>
      </c>
      <c r="G369" s="182">
        <v>175</v>
      </c>
      <c r="H369" s="182"/>
      <c r="I369" s="182"/>
    </row>
    <row r="370" spans="1:9" ht="13.5" customHeight="1" x14ac:dyDescent="0.25">
      <c r="A370" s="176" t="s">
        <v>301</v>
      </c>
      <c r="B370" s="332" t="s">
        <v>285</v>
      </c>
      <c r="C370" s="332"/>
      <c r="D370" s="182">
        <v>0</v>
      </c>
      <c r="E370" s="205">
        <v>1200</v>
      </c>
      <c r="F370" s="205">
        <v>1200</v>
      </c>
      <c r="G370" s="182">
        <v>1200</v>
      </c>
      <c r="H370" s="182"/>
      <c r="I370" s="182"/>
    </row>
    <row r="371" spans="1:9" ht="13.5" customHeight="1" x14ac:dyDescent="0.25">
      <c r="A371" s="176" t="s">
        <v>302</v>
      </c>
      <c r="B371" s="332" t="s">
        <v>336</v>
      </c>
      <c r="C371" s="332"/>
      <c r="D371" s="182">
        <v>370.49</v>
      </c>
      <c r="E371" s="205">
        <v>500</v>
      </c>
      <c r="F371" s="205">
        <v>500</v>
      </c>
      <c r="G371" s="182">
        <v>500</v>
      </c>
      <c r="H371" s="182"/>
      <c r="I371" s="182"/>
    </row>
    <row r="372" spans="1:9" ht="13.5" customHeight="1" x14ac:dyDescent="0.25">
      <c r="A372" s="176" t="s">
        <v>305</v>
      </c>
      <c r="B372" s="332" t="s">
        <v>286</v>
      </c>
      <c r="C372" s="332"/>
      <c r="D372" s="182">
        <v>995</v>
      </c>
      <c r="E372" s="205">
        <v>1700</v>
      </c>
      <c r="F372" s="205">
        <v>1700</v>
      </c>
      <c r="G372" s="182">
        <v>1700</v>
      </c>
      <c r="H372" s="182"/>
      <c r="I372" s="182"/>
    </row>
    <row r="373" spans="1:9" ht="13.5" customHeight="1" x14ac:dyDescent="0.25">
      <c r="A373" s="176" t="s">
        <v>306</v>
      </c>
      <c r="B373" s="332" t="s">
        <v>287</v>
      </c>
      <c r="C373" s="332"/>
      <c r="D373" s="182">
        <v>765.93</v>
      </c>
      <c r="E373" s="205">
        <v>930</v>
      </c>
      <c r="F373" s="205">
        <v>930</v>
      </c>
      <c r="G373" s="182">
        <v>930</v>
      </c>
      <c r="H373" s="182"/>
      <c r="I373" s="182"/>
    </row>
    <row r="374" spans="1:9" ht="13.5" customHeight="1" x14ac:dyDescent="0.25">
      <c r="A374" s="176" t="s">
        <v>307</v>
      </c>
      <c r="B374" s="332" t="s">
        <v>325</v>
      </c>
      <c r="C374" s="332"/>
      <c r="D374" s="182">
        <v>390</v>
      </c>
      <c r="E374" s="205">
        <v>390</v>
      </c>
      <c r="F374" s="205">
        <v>390</v>
      </c>
      <c r="G374" s="182">
        <v>390</v>
      </c>
      <c r="H374" s="182"/>
      <c r="I374" s="182"/>
    </row>
    <row r="375" spans="1:9" ht="13.5" customHeight="1" x14ac:dyDescent="0.25">
      <c r="A375" s="176">
        <v>3234</v>
      </c>
      <c r="B375" s="337" t="s">
        <v>288</v>
      </c>
      <c r="C375" s="337"/>
      <c r="D375" s="182">
        <v>260</v>
      </c>
      <c r="E375" s="205">
        <v>300</v>
      </c>
      <c r="F375" s="205">
        <v>300</v>
      </c>
      <c r="G375" s="182">
        <v>300</v>
      </c>
      <c r="H375" s="182"/>
      <c r="I375" s="182"/>
    </row>
    <row r="376" spans="1:9" ht="13.5" customHeight="1" x14ac:dyDescent="0.25">
      <c r="A376" s="176" t="s">
        <v>312</v>
      </c>
      <c r="B376" s="332" t="s">
        <v>337</v>
      </c>
      <c r="C376" s="332"/>
      <c r="D376" s="182">
        <v>1047.6600000000001</v>
      </c>
      <c r="E376" s="205">
        <v>1200</v>
      </c>
      <c r="F376" s="205">
        <v>1200</v>
      </c>
      <c r="G376" s="182">
        <v>5178</v>
      </c>
      <c r="H376" s="182"/>
      <c r="I376" s="182"/>
    </row>
    <row r="377" spans="1:9" ht="13.5" customHeight="1" x14ac:dyDescent="0.25">
      <c r="A377" s="176" t="s">
        <v>314</v>
      </c>
      <c r="B377" s="332" t="s">
        <v>292</v>
      </c>
      <c r="C377" s="332"/>
      <c r="D377" s="182">
        <v>1497.9</v>
      </c>
      <c r="E377" s="205">
        <v>1900</v>
      </c>
      <c r="F377" s="205">
        <v>1900</v>
      </c>
      <c r="G377" s="182">
        <v>2572</v>
      </c>
      <c r="H377" s="182"/>
      <c r="I377" s="182"/>
    </row>
    <row r="378" spans="1:9" x14ac:dyDescent="0.25">
      <c r="A378" s="169" t="s">
        <v>143</v>
      </c>
      <c r="B378" s="333" t="s">
        <v>144</v>
      </c>
      <c r="C378" s="333"/>
      <c r="D378" s="185">
        <f>SUM(D379)</f>
        <v>2000</v>
      </c>
      <c r="E378" s="209">
        <f t="shared" ref="E378:F379" si="97">SUM(E379)</f>
        <v>4000</v>
      </c>
      <c r="F378" s="209">
        <f t="shared" si="97"/>
        <v>4000</v>
      </c>
      <c r="G378" s="185">
        <f>SUM(G379)</f>
        <v>2500</v>
      </c>
      <c r="H378" s="185">
        <f>SUM(H379)</f>
        <v>2500</v>
      </c>
      <c r="I378" s="185">
        <f>SUM(I379)</f>
        <v>2500</v>
      </c>
    </row>
    <row r="379" spans="1:9" ht="12.75" customHeight="1" x14ac:dyDescent="0.25">
      <c r="A379" s="172" t="s">
        <v>240</v>
      </c>
      <c r="B379" s="329" t="s">
        <v>166</v>
      </c>
      <c r="C379" s="329"/>
      <c r="D379" s="181">
        <f>SUM(D380)</f>
        <v>2000</v>
      </c>
      <c r="E379" s="203">
        <f t="shared" si="97"/>
        <v>4000</v>
      </c>
      <c r="F379" s="203">
        <f t="shared" si="97"/>
        <v>4000</v>
      </c>
      <c r="G379" s="181">
        <f>SUM(G380)</f>
        <v>2500</v>
      </c>
      <c r="H379" s="181">
        <v>2500</v>
      </c>
      <c r="I379" s="181">
        <v>2500</v>
      </c>
    </row>
    <row r="380" spans="1:9" x14ac:dyDescent="0.25">
      <c r="A380" s="176" t="s">
        <v>312</v>
      </c>
      <c r="B380" s="332" t="s">
        <v>290</v>
      </c>
      <c r="C380" s="332"/>
      <c r="D380" s="182">
        <v>2000</v>
      </c>
      <c r="E380" s="205">
        <v>4000</v>
      </c>
      <c r="F380" s="205">
        <v>4000</v>
      </c>
      <c r="G380" s="182">
        <v>2500</v>
      </c>
      <c r="H380" s="182"/>
      <c r="I380" s="182"/>
    </row>
    <row r="381" spans="1:9" x14ac:dyDescent="0.25">
      <c r="A381" s="169" t="s">
        <v>147</v>
      </c>
      <c r="B381" s="333" t="s">
        <v>148</v>
      </c>
      <c r="C381" s="333"/>
      <c r="D381" s="185">
        <f>SUM(D382+D384)</f>
        <v>2590</v>
      </c>
      <c r="E381" s="209">
        <f t="shared" ref="E381:F381" si="98">SUM(E382+E384)</f>
        <v>3500</v>
      </c>
      <c r="F381" s="209">
        <f t="shared" si="98"/>
        <v>3500</v>
      </c>
      <c r="G381" s="185">
        <f>SUM(G382+G384)</f>
        <v>5250</v>
      </c>
      <c r="H381" s="185">
        <f>SUM(H382+H384)</f>
        <v>5250</v>
      </c>
      <c r="I381" s="185">
        <f>SUM(I382+I384)</f>
        <v>5250</v>
      </c>
    </row>
    <row r="382" spans="1:9" ht="15.75" customHeight="1" x14ac:dyDescent="0.25">
      <c r="A382" s="172" t="s">
        <v>241</v>
      </c>
      <c r="B382" s="329" t="s">
        <v>168</v>
      </c>
      <c r="C382" s="329"/>
      <c r="D382" s="181">
        <f>SUM(D383)</f>
        <v>1990</v>
      </c>
      <c r="E382" s="203">
        <f t="shared" ref="E382:F382" si="99">SUM(E383)</f>
        <v>2000</v>
      </c>
      <c r="F382" s="203">
        <f t="shared" si="99"/>
        <v>2000</v>
      </c>
      <c r="G382" s="181">
        <f>SUM(G383)</f>
        <v>3750</v>
      </c>
      <c r="H382" s="181">
        <v>3750</v>
      </c>
      <c r="I382" s="181">
        <v>3750</v>
      </c>
    </row>
    <row r="383" spans="1:9" x14ac:dyDescent="0.25">
      <c r="A383" s="176" t="s">
        <v>312</v>
      </c>
      <c r="B383" s="332" t="s">
        <v>290</v>
      </c>
      <c r="C383" s="332"/>
      <c r="D383" s="182">
        <v>1990</v>
      </c>
      <c r="E383" s="205">
        <v>2000</v>
      </c>
      <c r="F383" s="205">
        <v>2000</v>
      </c>
      <c r="G383" s="182">
        <v>3750</v>
      </c>
      <c r="H383" s="182"/>
      <c r="I383" s="182"/>
    </row>
    <row r="384" spans="1:9" ht="12.75" customHeight="1" x14ac:dyDescent="0.25">
      <c r="A384" s="172" t="s">
        <v>245</v>
      </c>
      <c r="B384" s="329" t="s">
        <v>170</v>
      </c>
      <c r="C384" s="329"/>
      <c r="D384" s="181">
        <f>SUM(D385)</f>
        <v>600</v>
      </c>
      <c r="E384" s="203">
        <f t="shared" ref="E384:F384" si="100">SUM(E385)</f>
        <v>1500</v>
      </c>
      <c r="F384" s="203">
        <f t="shared" si="100"/>
        <v>1500</v>
      </c>
      <c r="G384" s="181">
        <f>SUM(G385)</f>
        <v>1500</v>
      </c>
      <c r="H384" s="181">
        <v>1500</v>
      </c>
      <c r="I384" s="181">
        <v>1500</v>
      </c>
    </row>
    <row r="385" spans="1:9" x14ac:dyDescent="0.25">
      <c r="A385" s="176" t="s">
        <v>312</v>
      </c>
      <c r="B385" s="332" t="s">
        <v>338</v>
      </c>
      <c r="C385" s="332"/>
      <c r="D385" s="182">
        <v>600</v>
      </c>
      <c r="E385" s="205">
        <v>1500</v>
      </c>
      <c r="F385" s="205">
        <v>1500</v>
      </c>
      <c r="G385" s="182">
        <v>1500</v>
      </c>
      <c r="H385" s="182"/>
      <c r="I385" s="182"/>
    </row>
    <row r="386" spans="1:9" ht="24" customHeight="1" x14ac:dyDescent="0.25">
      <c r="A386" s="167" t="s">
        <v>189</v>
      </c>
      <c r="B386" s="325" t="s">
        <v>190</v>
      </c>
      <c r="C386" s="325"/>
      <c r="D386" s="184">
        <f>SUM(D387+D401)</f>
        <v>28882.05</v>
      </c>
      <c r="E386" s="207">
        <f t="shared" ref="E386:F386" si="101">SUM(E387+E401)</f>
        <v>38320</v>
      </c>
      <c r="F386" s="207">
        <f t="shared" si="101"/>
        <v>38320</v>
      </c>
      <c r="G386" s="184">
        <f>SUM(G387+G401)</f>
        <v>39080</v>
      </c>
      <c r="H386" s="184">
        <f>SUM(H387+H401)</f>
        <v>39080</v>
      </c>
      <c r="I386" s="184">
        <f>SUM(I387+I401)</f>
        <v>39080</v>
      </c>
    </row>
    <row r="387" spans="1:9" x14ac:dyDescent="0.25">
      <c r="A387" s="169" t="s">
        <v>147</v>
      </c>
      <c r="B387" s="333" t="s">
        <v>148</v>
      </c>
      <c r="C387" s="333"/>
      <c r="D387" s="185">
        <f>SUM(D388+D390)</f>
        <v>22748.25</v>
      </c>
      <c r="E387" s="209">
        <f t="shared" ref="E387:F387" si="102">SUM(E388+E390)</f>
        <v>31520</v>
      </c>
      <c r="F387" s="209">
        <f t="shared" si="102"/>
        <v>31520</v>
      </c>
      <c r="G387" s="185">
        <f>SUM(G388+G390)</f>
        <v>32880</v>
      </c>
      <c r="H387" s="185">
        <f>SUM(H388+H390)</f>
        <v>32880</v>
      </c>
      <c r="I387" s="185">
        <f>SUM(I388+I390)</f>
        <v>32880</v>
      </c>
    </row>
    <row r="388" spans="1:9" ht="15" customHeight="1" x14ac:dyDescent="0.25">
      <c r="A388" s="172" t="s">
        <v>241</v>
      </c>
      <c r="B388" s="329" t="s">
        <v>168</v>
      </c>
      <c r="C388" s="329"/>
      <c r="D388" s="181">
        <f>SUM(D389)</f>
        <v>2000</v>
      </c>
      <c r="E388" s="203">
        <f t="shared" ref="E388:F388" si="103">SUM(E389)</f>
        <v>3000</v>
      </c>
      <c r="F388" s="203">
        <f t="shared" si="103"/>
        <v>3000</v>
      </c>
      <c r="G388" s="181">
        <f>SUM(G389)</f>
        <v>4000</v>
      </c>
      <c r="H388" s="181">
        <v>4000</v>
      </c>
      <c r="I388" s="181">
        <v>4000</v>
      </c>
    </row>
    <row r="389" spans="1:9" x14ac:dyDescent="0.25">
      <c r="A389" s="176" t="s">
        <v>312</v>
      </c>
      <c r="B389" s="332" t="s">
        <v>339</v>
      </c>
      <c r="C389" s="332"/>
      <c r="D389" s="182">
        <v>2000</v>
      </c>
      <c r="E389" s="205">
        <v>3000</v>
      </c>
      <c r="F389" s="205">
        <v>3000</v>
      </c>
      <c r="G389" s="182">
        <v>4000</v>
      </c>
      <c r="H389" s="182"/>
      <c r="I389" s="182"/>
    </row>
    <row r="390" spans="1:9" ht="16.5" customHeight="1" x14ac:dyDescent="0.25">
      <c r="A390" s="172" t="s">
        <v>233</v>
      </c>
      <c r="B390" s="329" t="s">
        <v>150</v>
      </c>
      <c r="C390" s="329"/>
      <c r="D390" s="181">
        <f>SUM(D391:D400)</f>
        <v>20748.25</v>
      </c>
      <c r="E390" s="203">
        <f t="shared" ref="E390:F390" si="104">SUM(E391:E400)</f>
        <v>28520</v>
      </c>
      <c r="F390" s="203">
        <f t="shared" si="104"/>
        <v>28520</v>
      </c>
      <c r="G390" s="181">
        <f>SUM(G391:G400)</f>
        <v>28880</v>
      </c>
      <c r="H390" s="181">
        <v>28880</v>
      </c>
      <c r="I390" s="181">
        <v>28880</v>
      </c>
    </row>
    <row r="391" spans="1:9" ht="13.5" customHeight="1" x14ac:dyDescent="0.25">
      <c r="A391" s="176" t="s">
        <v>278</v>
      </c>
      <c r="B391" s="332" t="s">
        <v>279</v>
      </c>
      <c r="C391" s="332"/>
      <c r="D391" s="182">
        <v>121</v>
      </c>
      <c r="E391" s="205">
        <v>180</v>
      </c>
      <c r="F391" s="205">
        <v>180</v>
      </c>
      <c r="G391" s="182">
        <v>180</v>
      </c>
      <c r="H391" s="182"/>
      <c r="I391" s="182"/>
    </row>
    <row r="392" spans="1:9" ht="13.5" customHeight="1" x14ac:dyDescent="0.25">
      <c r="A392" s="176" t="s">
        <v>283</v>
      </c>
      <c r="B392" s="332" t="s">
        <v>284</v>
      </c>
      <c r="C392" s="332"/>
      <c r="D392" s="182">
        <v>398.98</v>
      </c>
      <c r="E392" s="205">
        <v>400</v>
      </c>
      <c r="F392" s="205">
        <v>400</v>
      </c>
      <c r="G392" s="182">
        <v>400</v>
      </c>
      <c r="H392" s="182"/>
      <c r="I392" s="182"/>
    </row>
    <row r="393" spans="1:9" ht="13.5" customHeight="1" x14ac:dyDescent="0.25">
      <c r="A393" s="176" t="s">
        <v>302</v>
      </c>
      <c r="B393" s="332" t="s">
        <v>336</v>
      </c>
      <c r="C393" s="332"/>
      <c r="D393" s="182">
        <v>490.66</v>
      </c>
      <c r="E393" s="205">
        <v>740</v>
      </c>
      <c r="F393" s="205">
        <v>740</v>
      </c>
      <c r="G393" s="182">
        <v>740</v>
      </c>
      <c r="H393" s="182"/>
      <c r="I393" s="182"/>
    </row>
    <row r="394" spans="1:9" ht="13.5" customHeight="1" x14ac:dyDescent="0.25">
      <c r="A394" s="176" t="s">
        <v>305</v>
      </c>
      <c r="B394" s="332" t="s">
        <v>286</v>
      </c>
      <c r="C394" s="332"/>
      <c r="D394" s="182">
        <v>2800</v>
      </c>
      <c r="E394" s="205">
        <v>3400</v>
      </c>
      <c r="F394" s="205">
        <v>3400</v>
      </c>
      <c r="G394" s="182">
        <v>3400</v>
      </c>
      <c r="H394" s="182"/>
      <c r="I394" s="182"/>
    </row>
    <row r="395" spans="1:9" ht="13.5" customHeight="1" x14ac:dyDescent="0.25">
      <c r="A395" s="176" t="s">
        <v>306</v>
      </c>
      <c r="B395" s="332" t="s">
        <v>340</v>
      </c>
      <c r="C395" s="332"/>
      <c r="D395" s="182">
        <v>0</v>
      </c>
      <c r="E395" s="205">
        <v>300</v>
      </c>
      <c r="F395" s="205">
        <v>300</v>
      </c>
      <c r="G395" s="182">
        <v>300</v>
      </c>
      <c r="H395" s="182"/>
      <c r="I395" s="182"/>
    </row>
    <row r="396" spans="1:9" ht="13.5" customHeight="1" x14ac:dyDescent="0.25">
      <c r="A396" s="176" t="s">
        <v>307</v>
      </c>
      <c r="B396" s="332" t="s">
        <v>325</v>
      </c>
      <c r="C396" s="332"/>
      <c r="D396" s="182">
        <v>140</v>
      </c>
      <c r="E396" s="205">
        <v>140</v>
      </c>
      <c r="F396" s="205">
        <v>140</v>
      </c>
      <c r="G396" s="182">
        <v>140</v>
      </c>
      <c r="H396" s="182"/>
      <c r="I396" s="182"/>
    </row>
    <row r="397" spans="1:9" ht="13.5" customHeight="1" x14ac:dyDescent="0.25">
      <c r="A397" s="176" t="s">
        <v>312</v>
      </c>
      <c r="B397" s="332" t="s">
        <v>290</v>
      </c>
      <c r="C397" s="332"/>
      <c r="D397" s="182">
        <v>16569.8</v>
      </c>
      <c r="E397" s="205">
        <v>23000</v>
      </c>
      <c r="F397" s="205">
        <v>23000</v>
      </c>
      <c r="G397" s="182">
        <v>23000</v>
      </c>
      <c r="H397" s="182"/>
      <c r="I397" s="182"/>
    </row>
    <row r="398" spans="1:9" ht="13.5" customHeight="1" x14ac:dyDescent="0.25">
      <c r="A398" s="176" t="s">
        <v>314</v>
      </c>
      <c r="B398" s="332" t="s">
        <v>292</v>
      </c>
      <c r="C398" s="332"/>
      <c r="D398" s="182">
        <v>133.75</v>
      </c>
      <c r="E398" s="205">
        <v>140</v>
      </c>
      <c r="F398" s="205">
        <v>140</v>
      </c>
      <c r="G398" s="182">
        <v>500</v>
      </c>
      <c r="H398" s="182"/>
      <c r="I398" s="182"/>
    </row>
    <row r="399" spans="1:9" ht="13.5" customHeight="1" x14ac:dyDescent="0.25">
      <c r="A399" s="176" t="s">
        <v>315</v>
      </c>
      <c r="B399" s="332" t="s">
        <v>294</v>
      </c>
      <c r="C399" s="332"/>
      <c r="D399" s="182">
        <v>94.06</v>
      </c>
      <c r="E399" s="205">
        <v>150</v>
      </c>
      <c r="F399" s="205">
        <v>150</v>
      </c>
      <c r="G399" s="182">
        <v>150</v>
      </c>
      <c r="H399" s="182"/>
      <c r="I399" s="182"/>
    </row>
    <row r="400" spans="1:9" ht="13.5" customHeight="1" x14ac:dyDescent="0.25">
      <c r="A400" s="176" t="s">
        <v>335</v>
      </c>
      <c r="B400" s="332" t="s">
        <v>295</v>
      </c>
      <c r="C400" s="332"/>
      <c r="D400" s="182">
        <v>0</v>
      </c>
      <c r="E400" s="205">
        <v>70</v>
      </c>
      <c r="F400" s="205">
        <v>70</v>
      </c>
      <c r="G400" s="182">
        <v>70</v>
      </c>
      <c r="H400" s="182"/>
      <c r="I400" s="182"/>
    </row>
    <row r="401" spans="1:9" x14ac:dyDescent="0.25">
      <c r="A401" s="169" t="s">
        <v>191</v>
      </c>
      <c r="B401" s="333" t="s">
        <v>192</v>
      </c>
      <c r="C401" s="333"/>
      <c r="D401" s="185">
        <f>SUM(D402)</f>
        <v>6133.8</v>
      </c>
      <c r="E401" s="209">
        <f t="shared" ref="E401:F401" si="105">SUM(E402)</f>
        <v>6800</v>
      </c>
      <c r="F401" s="209">
        <f t="shared" si="105"/>
        <v>6800</v>
      </c>
      <c r="G401" s="185">
        <f>SUM(G402)</f>
        <v>6200</v>
      </c>
      <c r="H401" s="185">
        <f>SUM(H402)</f>
        <v>6200</v>
      </c>
      <c r="I401" s="185">
        <f>SUM(I402)</f>
        <v>6200</v>
      </c>
    </row>
    <row r="402" spans="1:9" ht="14.25" customHeight="1" x14ac:dyDescent="0.25">
      <c r="A402" s="172" t="s">
        <v>193</v>
      </c>
      <c r="B402" s="329" t="s">
        <v>194</v>
      </c>
      <c r="C402" s="329"/>
      <c r="D402" s="181">
        <f>SUM(D403:D404)</f>
        <v>6133.8</v>
      </c>
      <c r="E402" s="203">
        <f t="shared" ref="E402:F402" si="106">SUM(E403:E404)</f>
        <v>6800</v>
      </c>
      <c r="F402" s="203">
        <f t="shared" si="106"/>
        <v>6800</v>
      </c>
      <c r="G402" s="181">
        <f>SUM(G403:G404)</f>
        <v>6200</v>
      </c>
      <c r="H402" s="181">
        <v>6200</v>
      </c>
      <c r="I402" s="181">
        <v>6200</v>
      </c>
    </row>
    <row r="403" spans="1:9" ht="14.25" customHeight="1" x14ac:dyDescent="0.25">
      <c r="A403" s="176" t="s">
        <v>302</v>
      </c>
      <c r="B403" s="332" t="s">
        <v>303</v>
      </c>
      <c r="C403" s="332"/>
      <c r="D403" s="182">
        <v>1723.8</v>
      </c>
      <c r="E403" s="205">
        <v>2000</v>
      </c>
      <c r="F403" s="205">
        <v>2000</v>
      </c>
      <c r="G403" s="182">
        <v>1200</v>
      </c>
      <c r="H403" s="182"/>
      <c r="I403" s="182"/>
    </row>
    <row r="404" spans="1:9" ht="14.25" customHeight="1" x14ac:dyDescent="0.25">
      <c r="A404" s="176">
        <v>3241</v>
      </c>
      <c r="B404" s="332" t="s">
        <v>326</v>
      </c>
      <c r="C404" s="332"/>
      <c r="D404" s="182">
        <v>4410</v>
      </c>
      <c r="E404" s="205">
        <v>4800</v>
      </c>
      <c r="F404" s="205">
        <v>4800</v>
      </c>
      <c r="G404" s="182">
        <v>5000</v>
      </c>
      <c r="H404" s="182"/>
      <c r="I404" s="182"/>
    </row>
    <row r="405" spans="1:9" ht="19.5" customHeight="1" x14ac:dyDescent="0.25">
      <c r="A405" s="167" t="s">
        <v>173</v>
      </c>
      <c r="B405" s="325" t="s">
        <v>195</v>
      </c>
      <c r="C405" s="325"/>
      <c r="D405" s="184">
        <v>570</v>
      </c>
      <c r="E405" s="207">
        <f t="shared" ref="E405:F407" si="107">SUM(E406)</f>
        <v>600</v>
      </c>
      <c r="F405" s="207">
        <f t="shared" si="107"/>
        <v>600</v>
      </c>
      <c r="G405" s="184">
        <f t="shared" ref="G405:I406" si="108">SUM(G406)</f>
        <v>600</v>
      </c>
      <c r="H405" s="184">
        <f t="shared" si="108"/>
        <v>600</v>
      </c>
      <c r="I405" s="184">
        <f t="shared" si="108"/>
        <v>600</v>
      </c>
    </row>
    <row r="406" spans="1:9" x14ac:dyDescent="0.25">
      <c r="A406" s="169" t="s">
        <v>133</v>
      </c>
      <c r="B406" s="333" t="s">
        <v>50</v>
      </c>
      <c r="C406" s="333"/>
      <c r="D406" s="185">
        <v>570</v>
      </c>
      <c r="E406" s="209">
        <f t="shared" si="107"/>
        <v>600</v>
      </c>
      <c r="F406" s="209">
        <f t="shared" si="107"/>
        <v>600</v>
      </c>
      <c r="G406" s="185">
        <f t="shared" si="108"/>
        <v>600</v>
      </c>
      <c r="H406" s="185">
        <f t="shared" si="108"/>
        <v>600</v>
      </c>
      <c r="I406" s="185">
        <f t="shared" si="108"/>
        <v>600</v>
      </c>
    </row>
    <row r="407" spans="1:9" x14ac:dyDescent="0.25">
      <c r="A407" s="172" t="s">
        <v>228</v>
      </c>
      <c r="B407" s="329" t="s">
        <v>135</v>
      </c>
      <c r="C407" s="329"/>
      <c r="D407" s="181">
        <v>570</v>
      </c>
      <c r="E407" s="203">
        <f t="shared" si="107"/>
        <v>600</v>
      </c>
      <c r="F407" s="203">
        <f t="shared" si="107"/>
        <v>600</v>
      </c>
      <c r="G407" s="181">
        <f>SUM(G408)</f>
        <v>600</v>
      </c>
      <c r="H407" s="181">
        <v>600</v>
      </c>
      <c r="I407" s="181">
        <v>600</v>
      </c>
    </row>
    <row r="408" spans="1:9" x14ac:dyDescent="0.25">
      <c r="A408" s="176" t="s">
        <v>312</v>
      </c>
      <c r="B408" s="332" t="s">
        <v>290</v>
      </c>
      <c r="C408" s="332"/>
      <c r="D408" s="182">
        <v>570</v>
      </c>
      <c r="E408" s="205">
        <v>600</v>
      </c>
      <c r="F408" s="205">
        <v>600</v>
      </c>
      <c r="G408" s="182">
        <v>600</v>
      </c>
      <c r="H408" s="182"/>
      <c r="I408" s="182"/>
    </row>
    <row r="409" spans="1:9" ht="24" x14ac:dyDescent="0.25">
      <c r="A409" s="167" t="s">
        <v>196</v>
      </c>
      <c r="B409" s="325" t="s">
        <v>197</v>
      </c>
      <c r="C409" s="325"/>
      <c r="D409" s="184">
        <f>SUM(D410)</f>
        <v>642.62</v>
      </c>
      <c r="E409" s="207">
        <f t="shared" ref="E409:F409" si="109">SUM(E410)</f>
        <v>1500</v>
      </c>
      <c r="F409" s="207">
        <f t="shared" si="109"/>
        <v>1500</v>
      </c>
      <c r="G409" s="184">
        <f>SUM(G410)</f>
        <v>700</v>
      </c>
      <c r="H409" s="184">
        <f>SUM(H410)</f>
        <v>700</v>
      </c>
      <c r="I409" s="184">
        <f>SUM(I410)</f>
        <v>700</v>
      </c>
    </row>
    <row r="410" spans="1:9" x14ac:dyDescent="0.25">
      <c r="A410" s="169" t="s">
        <v>147</v>
      </c>
      <c r="B410" s="333" t="s">
        <v>148</v>
      </c>
      <c r="C410" s="333"/>
      <c r="D410" s="185">
        <f>SUM(D411+D414)</f>
        <v>642.62</v>
      </c>
      <c r="E410" s="209">
        <f t="shared" ref="E410:F410" si="110">SUM(E411+E414)</f>
        <v>1500</v>
      </c>
      <c r="F410" s="209">
        <f t="shared" si="110"/>
        <v>1500</v>
      </c>
      <c r="G410" s="185">
        <f>SUM(G411+G414)</f>
        <v>700</v>
      </c>
      <c r="H410" s="185">
        <f>SUM(H411+H414)</f>
        <v>700</v>
      </c>
      <c r="I410" s="185">
        <f>SUM(I411+I414)</f>
        <v>700</v>
      </c>
    </row>
    <row r="411" spans="1:9" ht="16.5" customHeight="1" x14ac:dyDescent="0.25">
      <c r="A411" s="172" t="s">
        <v>241</v>
      </c>
      <c r="B411" s="329" t="s">
        <v>168</v>
      </c>
      <c r="C411" s="329"/>
      <c r="D411" s="181">
        <v>0</v>
      </c>
      <c r="E411" s="203">
        <f t="shared" ref="E411:F411" si="111">SUM(E412:E413)</f>
        <v>800</v>
      </c>
      <c r="F411" s="203">
        <f t="shared" si="111"/>
        <v>800</v>
      </c>
      <c r="G411" s="181">
        <f>SUM(G412:G413)</f>
        <v>0</v>
      </c>
      <c r="H411" s="181">
        <v>0</v>
      </c>
      <c r="I411" s="181">
        <v>0</v>
      </c>
    </row>
    <row r="412" spans="1:9" s="198" customFormat="1" ht="14.25" customHeight="1" x14ac:dyDescent="0.25">
      <c r="A412" s="196">
        <v>4221</v>
      </c>
      <c r="B412" s="197" t="s">
        <v>322</v>
      </c>
      <c r="D412" s="199">
        <v>0</v>
      </c>
      <c r="E412" s="199">
        <v>200</v>
      </c>
      <c r="F412" s="199">
        <v>200</v>
      </c>
      <c r="G412" s="199">
        <v>0</v>
      </c>
      <c r="H412" s="199"/>
      <c r="I412" s="199"/>
    </row>
    <row r="413" spans="1:9" ht="15" customHeight="1" x14ac:dyDescent="0.25">
      <c r="A413" s="176" t="s">
        <v>341</v>
      </c>
      <c r="B413" s="332" t="s">
        <v>323</v>
      </c>
      <c r="C413" s="332"/>
      <c r="D413" s="182">
        <v>0</v>
      </c>
      <c r="E413" s="205">
        <v>600</v>
      </c>
      <c r="F413" s="205">
        <v>600</v>
      </c>
      <c r="G413" s="182">
        <v>0</v>
      </c>
      <c r="H413" s="182"/>
      <c r="I413" s="182"/>
    </row>
    <row r="414" spans="1:9" ht="16.5" customHeight="1" x14ac:dyDescent="0.25">
      <c r="A414" s="172" t="s">
        <v>233</v>
      </c>
      <c r="B414" s="329" t="s">
        <v>150</v>
      </c>
      <c r="C414" s="329"/>
      <c r="D414" s="181">
        <f>SUM(D415)</f>
        <v>642.62</v>
      </c>
      <c r="E414" s="203">
        <f t="shared" ref="E414:F414" si="112">SUM(E415)</f>
        <v>700</v>
      </c>
      <c r="F414" s="203">
        <f t="shared" si="112"/>
        <v>700</v>
      </c>
      <c r="G414" s="181">
        <f>SUM(G415)</f>
        <v>700</v>
      </c>
      <c r="H414" s="181">
        <v>700</v>
      </c>
      <c r="I414" s="181">
        <v>700</v>
      </c>
    </row>
    <row r="415" spans="1:9" ht="13.5" customHeight="1" x14ac:dyDescent="0.25">
      <c r="A415" s="176" t="s">
        <v>341</v>
      </c>
      <c r="B415" s="332" t="s">
        <v>323</v>
      </c>
      <c r="C415" s="332"/>
      <c r="D415" s="182">
        <v>642.62</v>
      </c>
      <c r="E415" s="205">
        <v>700</v>
      </c>
      <c r="F415" s="205">
        <v>700</v>
      </c>
      <c r="G415" s="182">
        <v>700</v>
      </c>
      <c r="H415" s="182"/>
      <c r="I415" s="182"/>
    </row>
    <row r="416" spans="1:9" x14ac:dyDescent="0.25">
      <c r="A416" s="165" t="s">
        <v>198</v>
      </c>
      <c r="B416" s="324" t="s">
        <v>199</v>
      </c>
      <c r="C416" s="324"/>
      <c r="D416" s="183">
        <f>SUM(D417+D436+D455+D467+D500)</f>
        <v>35413.850000000006</v>
      </c>
      <c r="E416" s="206">
        <f t="shared" ref="E416:F416" si="113">SUM(E417+E436+E455+E467+E500)</f>
        <v>45355</v>
      </c>
      <c r="F416" s="206">
        <f t="shared" si="113"/>
        <v>44990</v>
      </c>
      <c r="G416" s="183">
        <f>SUM(G417+G436+G455+G467+G500)</f>
        <v>43607</v>
      </c>
      <c r="H416" s="183">
        <f>SUM(H417+H436+H455+H467+H500)</f>
        <v>43607</v>
      </c>
      <c r="I416" s="183">
        <f>SUM(I417+I436+I455+I467+I500)</f>
        <v>43607</v>
      </c>
    </row>
    <row r="417" spans="1:9" x14ac:dyDescent="0.25">
      <c r="A417" s="167" t="s">
        <v>161</v>
      </c>
      <c r="B417" s="325" t="s">
        <v>200</v>
      </c>
      <c r="C417" s="325"/>
      <c r="D417" s="184">
        <f>SUM(D418+D423+D431)</f>
        <v>3971.47</v>
      </c>
      <c r="E417" s="207">
        <f t="shared" ref="E417:F417" si="114">SUM(E418+E423+E431)</f>
        <v>6115</v>
      </c>
      <c r="F417" s="207">
        <f t="shared" si="114"/>
        <v>5850</v>
      </c>
      <c r="G417" s="184">
        <f>SUM(G418+G423+G431)</f>
        <v>5787</v>
      </c>
      <c r="H417" s="184">
        <f>SUM(H418+H423+H431)</f>
        <v>5787</v>
      </c>
      <c r="I417" s="184">
        <f>SUM(I418+I423+I431)</f>
        <v>5787</v>
      </c>
    </row>
    <row r="418" spans="1:9" x14ac:dyDescent="0.25">
      <c r="A418" s="169" t="s">
        <v>133</v>
      </c>
      <c r="B418" s="333" t="s">
        <v>50</v>
      </c>
      <c r="C418" s="333"/>
      <c r="D418" s="185">
        <f>SUM(D419)</f>
        <v>3971.47</v>
      </c>
      <c r="E418" s="209">
        <f t="shared" ref="E418:F418" si="115">SUM(E419)</f>
        <v>4000</v>
      </c>
      <c r="F418" s="209">
        <f t="shared" si="115"/>
        <v>4000</v>
      </c>
      <c r="G418" s="185">
        <f>SUM(G419)</f>
        <v>4227</v>
      </c>
      <c r="H418" s="185">
        <f>SUM(H419)</f>
        <v>4227</v>
      </c>
      <c r="I418" s="185">
        <f>SUM(I419)</f>
        <v>4227</v>
      </c>
    </row>
    <row r="419" spans="1:9" x14ac:dyDescent="0.25">
      <c r="A419" s="172" t="s">
        <v>228</v>
      </c>
      <c r="B419" s="329" t="s">
        <v>135</v>
      </c>
      <c r="C419" s="329"/>
      <c r="D419" s="181">
        <f>SUM(D420:D421)</f>
        <v>3971.47</v>
      </c>
      <c r="E419" s="203">
        <f t="shared" ref="E419:F419" si="116">SUM(E420:E421)</f>
        <v>4000</v>
      </c>
      <c r="F419" s="203">
        <f t="shared" si="116"/>
        <v>4000</v>
      </c>
      <c r="G419" s="181">
        <f>SUM(G420:G420:G422)</f>
        <v>4227</v>
      </c>
      <c r="H419" s="181">
        <v>4227</v>
      </c>
      <c r="I419" s="181">
        <v>4227</v>
      </c>
    </row>
    <row r="420" spans="1:9" ht="16.5" customHeight="1" x14ac:dyDescent="0.25">
      <c r="A420" s="176" t="s">
        <v>305</v>
      </c>
      <c r="B420" s="332" t="s">
        <v>286</v>
      </c>
      <c r="C420" s="332"/>
      <c r="D420" s="182">
        <v>0</v>
      </c>
      <c r="E420" s="205">
        <v>0</v>
      </c>
      <c r="F420" s="205">
        <v>0</v>
      </c>
      <c r="G420" s="182">
        <v>0</v>
      </c>
      <c r="H420" s="182"/>
      <c r="I420" s="182"/>
    </row>
    <row r="421" spans="1:9" ht="12.75" customHeight="1" x14ac:dyDescent="0.25">
      <c r="A421" s="176" t="s">
        <v>312</v>
      </c>
      <c r="B421" s="332" t="s">
        <v>290</v>
      </c>
      <c r="C421" s="332"/>
      <c r="D421" s="182">
        <v>3971.47</v>
      </c>
      <c r="E421" s="205">
        <v>4000</v>
      </c>
      <c r="F421" s="205">
        <v>4000</v>
      </c>
      <c r="G421" s="182">
        <v>4167</v>
      </c>
      <c r="H421" s="182"/>
      <c r="I421" s="182"/>
    </row>
    <row r="422" spans="1:9" s="240" customFormat="1" ht="12.75" customHeight="1" x14ac:dyDescent="0.25">
      <c r="A422" s="246">
        <v>3294</v>
      </c>
      <c r="B422" s="332" t="s">
        <v>317</v>
      </c>
      <c r="C422" s="332"/>
      <c r="D422" s="245">
        <v>0</v>
      </c>
      <c r="E422" s="245">
        <v>4000</v>
      </c>
      <c r="F422" s="245">
        <v>0</v>
      </c>
      <c r="G422" s="245">
        <v>60</v>
      </c>
      <c r="H422" s="245"/>
      <c r="I422" s="245"/>
    </row>
    <row r="423" spans="1:9" x14ac:dyDescent="0.25">
      <c r="A423" s="169" t="s">
        <v>143</v>
      </c>
      <c r="B423" s="333" t="s">
        <v>144</v>
      </c>
      <c r="C423" s="333"/>
      <c r="D423" s="185">
        <v>0</v>
      </c>
      <c r="E423" s="209">
        <f t="shared" ref="E423:F423" si="117">SUM(E424+E427)</f>
        <v>1320</v>
      </c>
      <c r="F423" s="209">
        <f t="shared" si="117"/>
        <v>1320</v>
      </c>
      <c r="G423" s="185">
        <f>SUM(G424+G427)</f>
        <v>1030</v>
      </c>
      <c r="H423" s="185">
        <f>SUM(H424+H427)</f>
        <v>1030</v>
      </c>
      <c r="I423" s="185">
        <f>SUM(I424+I427)</f>
        <v>1030</v>
      </c>
    </row>
    <row r="424" spans="1:9" ht="15" customHeight="1" x14ac:dyDescent="0.25">
      <c r="A424" s="172" t="s">
        <v>232</v>
      </c>
      <c r="B424" s="329" t="s">
        <v>146</v>
      </c>
      <c r="C424" s="329"/>
      <c r="D424" s="181">
        <v>0</v>
      </c>
      <c r="E424" s="203">
        <f t="shared" ref="E424:F424" si="118">SUM(E425:E426)</f>
        <v>790</v>
      </c>
      <c r="F424" s="203">
        <f t="shared" si="118"/>
        <v>790</v>
      </c>
      <c r="G424" s="181">
        <f>SUM(G425:G426)</f>
        <v>500</v>
      </c>
      <c r="H424" s="181">
        <v>500</v>
      </c>
      <c r="I424" s="181">
        <v>500</v>
      </c>
    </row>
    <row r="425" spans="1:9" ht="17.25" customHeight="1" x14ac:dyDescent="0.25">
      <c r="A425" s="176" t="s">
        <v>305</v>
      </c>
      <c r="B425" s="332" t="s">
        <v>286</v>
      </c>
      <c r="C425" s="332"/>
      <c r="D425" s="182">
        <v>0</v>
      </c>
      <c r="E425" s="205">
        <v>260</v>
      </c>
      <c r="F425" s="205">
        <v>260</v>
      </c>
      <c r="G425" s="182">
        <v>500</v>
      </c>
      <c r="H425" s="182"/>
      <c r="I425" s="182"/>
    </row>
    <row r="426" spans="1:9" x14ac:dyDescent="0.25">
      <c r="A426" s="176" t="s">
        <v>312</v>
      </c>
      <c r="B426" s="332" t="s">
        <v>290</v>
      </c>
      <c r="C426" s="332"/>
      <c r="D426" s="182">
        <v>0</v>
      </c>
      <c r="E426" s="205">
        <v>530</v>
      </c>
      <c r="F426" s="205">
        <v>530</v>
      </c>
      <c r="G426" s="182">
        <v>0</v>
      </c>
      <c r="H426" s="182"/>
      <c r="I426" s="182"/>
    </row>
    <row r="427" spans="1:9" ht="17.25" customHeight="1" x14ac:dyDescent="0.25">
      <c r="A427" s="172" t="s">
        <v>240</v>
      </c>
      <c r="B427" s="329" t="s">
        <v>166</v>
      </c>
      <c r="C427" s="329"/>
      <c r="D427" s="181">
        <v>0</v>
      </c>
      <c r="E427" s="203">
        <f t="shared" ref="E427" si="119">SUM(E428:E429)</f>
        <v>530</v>
      </c>
      <c r="F427" s="203">
        <f>SUM(F428:F430)</f>
        <v>530</v>
      </c>
      <c r="G427" s="181">
        <f>SUM(G428:G429)</f>
        <v>530</v>
      </c>
      <c r="H427" s="181">
        <v>530</v>
      </c>
      <c r="I427" s="181">
        <v>530</v>
      </c>
    </row>
    <row r="428" spans="1:9" ht="15" customHeight="1" x14ac:dyDescent="0.25">
      <c r="A428" s="176" t="s">
        <v>305</v>
      </c>
      <c r="B428" s="332" t="s">
        <v>286</v>
      </c>
      <c r="C428" s="332"/>
      <c r="D428" s="182">
        <v>0</v>
      </c>
      <c r="E428" s="205">
        <v>265</v>
      </c>
      <c r="F428" s="205">
        <v>265</v>
      </c>
      <c r="G428" s="182">
        <v>265</v>
      </c>
      <c r="H428" s="182"/>
      <c r="I428" s="182"/>
    </row>
    <row r="429" spans="1:9" ht="14.25" customHeight="1" x14ac:dyDescent="0.25">
      <c r="A429" s="176">
        <v>3239</v>
      </c>
      <c r="B429" s="332" t="s">
        <v>292</v>
      </c>
      <c r="C429" s="332"/>
      <c r="D429" s="182">
        <v>0</v>
      </c>
      <c r="E429" s="205">
        <v>265</v>
      </c>
      <c r="F429" s="205">
        <v>0</v>
      </c>
      <c r="G429" s="182">
        <v>265</v>
      </c>
      <c r="H429" s="182"/>
      <c r="I429" s="182"/>
    </row>
    <row r="430" spans="1:9" s="240" customFormat="1" ht="14.25" customHeight="1" x14ac:dyDescent="0.25">
      <c r="A430" s="246" t="s">
        <v>333</v>
      </c>
      <c r="B430" s="332" t="s">
        <v>329</v>
      </c>
      <c r="C430" s="332"/>
      <c r="D430" s="245">
        <v>0</v>
      </c>
      <c r="E430" s="245">
        <v>265</v>
      </c>
      <c r="F430" s="245">
        <v>265</v>
      </c>
      <c r="G430" s="245">
        <v>0</v>
      </c>
      <c r="H430" s="245"/>
      <c r="I430" s="245"/>
    </row>
    <row r="431" spans="1:9" x14ac:dyDescent="0.25">
      <c r="A431" s="169" t="s">
        <v>147</v>
      </c>
      <c r="B431" s="333" t="s">
        <v>148</v>
      </c>
      <c r="C431" s="333"/>
      <c r="D431" s="185">
        <v>0</v>
      </c>
      <c r="E431" s="209">
        <f t="shared" ref="E431:F431" si="120">SUM(E432)</f>
        <v>795</v>
      </c>
      <c r="F431" s="209">
        <f t="shared" si="120"/>
        <v>530</v>
      </c>
      <c r="G431" s="185">
        <f>SUM(G432)</f>
        <v>530</v>
      </c>
      <c r="H431" s="185">
        <f>SUM(H432)</f>
        <v>530</v>
      </c>
      <c r="I431" s="185">
        <f>SUM(I432)</f>
        <v>530</v>
      </c>
    </row>
    <row r="432" spans="1:9" ht="18" customHeight="1" x14ac:dyDescent="0.25">
      <c r="A432" s="172" t="s">
        <v>245</v>
      </c>
      <c r="B432" s="329" t="s">
        <v>170</v>
      </c>
      <c r="C432" s="329"/>
      <c r="D432" s="181">
        <v>0</v>
      </c>
      <c r="E432" s="203">
        <f t="shared" ref="E432:F432" si="121">SUM(E433:E435)</f>
        <v>795</v>
      </c>
      <c r="F432" s="203">
        <f t="shared" si="121"/>
        <v>530</v>
      </c>
      <c r="G432" s="181">
        <f>SUM(G433:G435)</f>
        <v>530</v>
      </c>
      <c r="H432" s="181">
        <v>530</v>
      </c>
      <c r="I432" s="181">
        <v>530</v>
      </c>
    </row>
    <row r="433" spans="1:9" ht="15.75" customHeight="1" x14ac:dyDescent="0.25">
      <c r="A433" s="176" t="s">
        <v>305</v>
      </c>
      <c r="B433" s="332" t="s">
        <v>286</v>
      </c>
      <c r="C433" s="332"/>
      <c r="D433" s="182">
        <v>0</v>
      </c>
      <c r="E433" s="205">
        <v>265</v>
      </c>
      <c r="F433" s="205">
        <v>265</v>
      </c>
      <c r="G433" s="182">
        <v>265</v>
      </c>
      <c r="H433" s="182"/>
      <c r="I433" s="182"/>
    </row>
    <row r="434" spans="1:9" s="240" customFormat="1" ht="14.25" customHeight="1" x14ac:dyDescent="0.25">
      <c r="A434" s="246">
        <v>3239</v>
      </c>
      <c r="B434" s="332" t="s">
        <v>292</v>
      </c>
      <c r="C434" s="332"/>
      <c r="D434" s="245">
        <v>0</v>
      </c>
      <c r="E434" s="245">
        <v>265</v>
      </c>
      <c r="F434" s="245">
        <v>0</v>
      </c>
      <c r="G434" s="245">
        <v>265</v>
      </c>
      <c r="H434" s="245"/>
      <c r="I434" s="245"/>
    </row>
    <row r="435" spans="1:9" ht="14.25" customHeight="1" x14ac:dyDescent="0.25">
      <c r="A435" s="176" t="s">
        <v>333</v>
      </c>
      <c r="B435" s="332" t="s">
        <v>329</v>
      </c>
      <c r="C435" s="332"/>
      <c r="D435" s="182">
        <v>0</v>
      </c>
      <c r="E435" s="205">
        <v>265</v>
      </c>
      <c r="F435" s="205">
        <v>265</v>
      </c>
      <c r="G435" s="182">
        <v>0</v>
      </c>
      <c r="H435" s="182"/>
      <c r="I435" s="182"/>
    </row>
    <row r="436" spans="1:9" ht="24" customHeight="1" x14ac:dyDescent="0.25">
      <c r="A436" s="167" t="s">
        <v>171</v>
      </c>
      <c r="B436" s="325" t="s">
        <v>201</v>
      </c>
      <c r="C436" s="325"/>
      <c r="D436" s="184">
        <f>SUM(D437+D441+D448)</f>
        <v>3971.47</v>
      </c>
      <c r="E436" s="207">
        <f t="shared" ref="E436:F436" si="122">SUM(E437+E441+E448)</f>
        <v>6250</v>
      </c>
      <c r="F436" s="207">
        <f t="shared" si="122"/>
        <v>6250</v>
      </c>
      <c r="G436" s="184">
        <f>SUM(G437+G441+G448+G452)</f>
        <v>8320</v>
      </c>
      <c r="H436" s="242">
        <f t="shared" ref="H436:I436" si="123">SUM(H437+H441+H448+H452)</f>
        <v>8320</v>
      </c>
      <c r="I436" s="242">
        <f t="shared" si="123"/>
        <v>8320</v>
      </c>
    </row>
    <row r="437" spans="1:9" x14ac:dyDescent="0.25">
      <c r="A437" s="169" t="s">
        <v>133</v>
      </c>
      <c r="B437" s="333" t="s">
        <v>50</v>
      </c>
      <c r="C437" s="333"/>
      <c r="D437" s="185">
        <f>SUM(D438)</f>
        <v>3971.47</v>
      </c>
      <c r="E437" s="209">
        <f t="shared" ref="E437:F437" si="124">SUM(E438)</f>
        <v>4400</v>
      </c>
      <c r="F437" s="209">
        <f t="shared" si="124"/>
        <v>4400</v>
      </c>
      <c r="G437" s="185">
        <f>SUM(G438)</f>
        <v>5960</v>
      </c>
      <c r="H437" s="185">
        <f>SUM(H438)</f>
        <v>5960</v>
      </c>
      <c r="I437" s="185">
        <f>SUM(I438)</f>
        <v>5960</v>
      </c>
    </row>
    <row r="438" spans="1:9" x14ac:dyDescent="0.25">
      <c r="A438" s="172" t="s">
        <v>228</v>
      </c>
      <c r="B438" s="329" t="s">
        <v>135</v>
      </c>
      <c r="C438" s="329"/>
      <c r="D438" s="181">
        <f>SUM(D439:D440)</f>
        <v>3971.47</v>
      </c>
      <c r="E438" s="203">
        <f t="shared" ref="E438:F438" si="125">SUM(E439:E440)</f>
        <v>4400</v>
      </c>
      <c r="F438" s="203">
        <f t="shared" si="125"/>
        <v>4400</v>
      </c>
      <c r="G438" s="181">
        <f>SUM(G439:G440)</f>
        <v>5960</v>
      </c>
      <c r="H438" s="181">
        <v>5960</v>
      </c>
      <c r="I438" s="181">
        <v>5960</v>
      </c>
    </row>
    <row r="439" spans="1:9" ht="15" customHeight="1" x14ac:dyDescent="0.25">
      <c r="A439" s="176" t="s">
        <v>305</v>
      </c>
      <c r="B439" s="332" t="s">
        <v>286</v>
      </c>
      <c r="C439" s="332"/>
      <c r="D439" s="182">
        <v>0</v>
      </c>
      <c r="E439" s="205">
        <v>400</v>
      </c>
      <c r="F439" s="205">
        <v>400</v>
      </c>
      <c r="G439" s="182">
        <v>400</v>
      </c>
      <c r="H439" s="182"/>
      <c r="I439" s="182"/>
    </row>
    <row r="440" spans="1:9" x14ac:dyDescent="0.25">
      <c r="A440" s="176" t="s">
        <v>312</v>
      </c>
      <c r="B440" s="332" t="s">
        <v>290</v>
      </c>
      <c r="C440" s="332"/>
      <c r="D440" s="182">
        <v>3971.47</v>
      </c>
      <c r="E440" s="205">
        <v>4000</v>
      </c>
      <c r="F440" s="205">
        <v>4000</v>
      </c>
      <c r="G440" s="182">
        <v>5560</v>
      </c>
      <c r="H440" s="182"/>
      <c r="I440" s="182"/>
    </row>
    <row r="441" spans="1:9" x14ac:dyDescent="0.25">
      <c r="A441" s="169" t="s">
        <v>143</v>
      </c>
      <c r="B441" s="333" t="s">
        <v>144</v>
      </c>
      <c r="C441" s="333"/>
      <c r="D441" s="185">
        <v>0</v>
      </c>
      <c r="E441" s="209">
        <f t="shared" ref="E441:F441" si="126">SUM(E442+E445)</f>
        <v>1320</v>
      </c>
      <c r="F441" s="209">
        <f t="shared" si="126"/>
        <v>1320</v>
      </c>
      <c r="G441" s="185">
        <f>SUM(G442+G445)</f>
        <v>1030</v>
      </c>
      <c r="H441" s="185">
        <f>SUM(H442+H445)</f>
        <v>1030</v>
      </c>
      <c r="I441" s="185">
        <f>SUM(I442+I445)</f>
        <v>1030</v>
      </c>
    </row>
    <row r="442" spans="1:9" ht="16.5" customHeight="1" x14ac:dyDescent="0.25">
      <c r="A442" s="172" t="s">
        <v>232</v>
      </c>
      <c r="B442" s="329" t="s">
        <v>146</v>
      </c>
      <c r="C442" s="329"/>
      <c r="D442" s="181">
        <v>0</v>
      </c>
      <c r="E442" s="203">
        <f t="shared" ref="E442:F442" si="127">SUM(E443:E444)</f>
        <v>790</v>
      </c>
      <c r="F442" s="203">
        <f t="shared" si="127"/>
        <v>790</v>
      </c>
      <c r="G442" s="181">
        <f>SUM(G443:G444)</f>
        <v>500</v>
      </c>
      <c r="H442" s="181">
        <v>500</v>
      </c>
      <c r="I442" s="181">
        <v>500</v>
      </c>
    </row>
    <row r="443" spans="1:9" ht="14.25" customHeight="1" x14ac:dyDescent="0.25">
      <c r="A443" s="176" t="s">
        <v>305</v>
      </c>
      <c r="B443" s="332" t="s">
        <v>286</v>
      </c>
      <c r="C443" s="332"/>
      <c r="D443" s="182">
        <v>0</v>
      </c>
      <c r="E443" s="205">
        <v>260</v>
      </c>
      <c r="F443" s="205">
        <v>260</v>
      </c>
      <c r="G443" s="182">
        <v>500</v>
      </c>
      <c r="H443" s="182"/>
      <c r="I443" s="182"/>
    </row>
    <row r="444" spans="1:9" x14ac:dyDescent="0.25">
      <c r="A444" s="176" t="s">
        <v>312</v>
      </c>
      <c r="B444" s="332" t="s">
        <v>290</v>
      </c>
      <c r="C444" s="332"/>
      <c r="D444" s="182">
        <v>0</v>
      </c>
      <c r="E444" s="205">
        <v>530</v>
      </c>
      <c r="F444" s="205">
        <v>530</v>
      </c>
      <c r="G444" s="182">
        <v>0</v>
      </c>
      <c r="H444" s="182"/>
      <c r="I444" s="182"/>
    </row>
    <row r="445" spans="1:9" ht="16.5" customHeight="1" x14ac:dyDescent="0.25">
      <c r="A445" s="172" t="s">
        <v>240</v>
      </c>
      <c r="B445" s="329" t="s">
        <v>166</v>
      </c>
      <c r="C445" s="329"/>
      <c r="D445" s="181">
        <v>0</v>
      </c>
      <c r="E445" s="203">
        <f t="shared" ref="E445:F445" si="128">SUM(E446:E447)</f>
        <v>530</v>
      </c>
      <c r="F445" s="203">
        <f t="shared" si="128"/>
        <v>530</v>
      </c>
      <c r="G445" s="181">
        <f>SUM(G446:G447)</f>
        <v>530</v>
      </c>
      <c r="H445" s="181">
        <v>530</v>
      </c>
      <c r="I445" s="181">
        <v>530</v>
      </c>
    </row>
    <row r="446" spans="1:9" ht="15" customHeight="1" x14ac:dyDescent="0.25">
      <c r="A446" s="176" t="s">
        <v>305</v>
      </c>
      <c r="B446" s="332" t="s">
        <v>286</v>
      </c>
      <c r="C446" s="332"/>
      <c r="D446" s="182">
        <v>0</v>
      </c>
      <c r="E446" s="205">
        <v>265</v>
      </c>
      <c r="F446" s="205">
        <v>265</v>
      </c>
      <c r="G446" s="182">
        <v>265</v>
      </c>
      <c r="H446" s="182"/>
      <c r="I446" s="182"/>
    </row>
    <row r="447" spans="1:9" ht="15" customHeight="1" x14ac:dyDescent="0.25">
      <c r="A447" s="176" t="s">
        <v>333</v>
      </c>
      <c r="B447" s="332" t="s">
        <v>329</v>
      </c>
      <c r="C447" s="332"/>
      <c r="D447" s="182">
        <v>0</v>
      </c>
      <c r="E447" s="205">
        <v>265</v>
      </c>
      <c r="F447" s="205">
        <v>265</v>
      </c>
      <c r="G447" s="182">
        <v>265</v>
      </c>
      <c r="H447" s="182"/>
      <c r="I447" s="182"/>
    </row>
    <row r="448" spans="1:9" x14ac:dyDescent="0.25">
      <c r="A448" s="169" t="s">
        <v>147</v>
      </c>
      <c r="B448" s="333" t="s">
        <v>148</v>
      </c>
      <c r="C448" s="333"/>
      <c r="D448" s="185">
        <v>0</v>
      </c>
      <c r="E448" s="209">
        <f t="shared" ref="E448:F448" si="129">SUM(E449)</f>
        <v>530</v>
      </c>
      <c r="F448" s="209">
        <f t="shared" si="129"/>
        <v>530</v>
      </c>
      <c r="G448" s="185">
        <f>SUM(G449)</f>
        <v>530</v>
      </c>
      <c r="H448" s="185">
        <f>SUM(H449)</f>
        <v>530</v>
      </c>
      <c r="I448" s="185">
        <f>SUM(I449)</f>
        <v>530</v>
      </c>
    </row>
    <row r="449" spans="1:9" ht="14.25" customHeight="1" x14ac:dyDescent="0.25">
      <c r="A449" s="172" t="s">
        <v>245</v>
      </c>
      <c r="B449" s="329" t="s">
        <v>170</v>
      </c>
      <c r="C449" s="329"/>
      <c r="D449" s="181">
        <v>0</v>
      </c>
      <c r="E449" s="203">
        <f t="shared" ref="E449:F449" si="130">SUM(E450:E451)</f>
        <v>530</v>
      </c>
      <c r="F449" s="203">
        <f t="shared" si="130"/>
        <v>530</v>
      </c>
      <c r="G449" s="181">
        <f>SUM(G450:G451)</f>
        <v>530</v>
      </c>
      <c r="H449" s="181">
        <v>530</v>
      </c>
      <c r="I449" s="181">
        <v>530</v>
      </c>
    </row>
    <row r="450" spans="1:9" ht="17.25" customHeight="1" x14ac:dyDescent="0.25">
      <c r="A450" s="176" t="s">
        <v>305</v>
      </c>
      <c r="B450" s="332" t="s">
        <v>286</v>
      </c>
      <c r="C450" s="332"/>
      <c r="D450" s="182">
        <v>0</v>
      </c>
      <c r="E450" s="205">
        <v>265</v>
      </c>
      <c r="F450" s="205">
        <v>265</v>
      </c>
      <c r="G450" s="182">
        <v>265</v>
      </c>
      <c r="H450" s="182"/>
      <c r="I450" s="182"/>
    </row>
    <row r="451" spans="1:9" ht="13.5" customHeight="1" x14ac:dyDescent="0.25">
      <c r="A451" s="176" t="s">
        <v>333</v>
      </c>
      <c r="B451" s="332" t="s">
        <v>329</v>
      </c>
      <c r="C451" s="332"/>
      <c r="D451" s="182">
        <v>0</v>
      </c>
      <c r="E451" s="205">
        <v>265</v>
      </c>
      <c r="F451" s="205">
        <v>265</v>
      </c>
      <c r="G451" s="182">
        <v>265</v>
      </c>
      <c r="H451" s="182"/>
      <c r="I451" s="182"/>
    </row>
    <row r="452" spans="1:9" s="240" customFormat="1" x14ac:dyDescent="0.25">
      <c r="A452" s="169" t="s">
        <v>191</v>
      </c>
      <c r="B452" s="333" t="s">
        <v>192</v>
      </c>
      <c r="C452" s="333"/>
      <c r="D452" s="243">
        <f>SUM(D453)</f>
        <v>0</v>
      </c>
      <c r="E452" s="243">
        <f t="shared" ref="E452:G453" si="131">SUM(E453)</f>
        <v>2000</v>
      </c>
      <c r="F452" s="243">
        <f t="shared" si="131"/>
        <v>0</v>
      </c>
      <c r="G452" s="243">
        <f>SUM(G453)</f>
        <v>800</v>
      </c>
      <c r="H452" s="243">
        <f>SUM(H453)</f>
        <v>800</v>
      </c>
      <c r="I452" s="243">
        <f>SUM(I453)</f>
        <v>800</v>
      </c>
    </row>
    <row r="453" spans="1:9" s="240" customFormat="1" ht="14.25" customHeight="1" x14ac:dyDescent="0.25">
      <c r="A453" s="172" t="s">
        <v>193</v>
      </c>
      <c r="B453" s="329" t="s">
        <v>194</v>
      </c>
      <c r="C453" s="329"/>
      <c r="D453" s="244">
        <f>SUM(D454)</f>
        <v>0</v>
      </c>
      <c r="E453" s="244">
        <f t="shared" si="131"/>
        <v>2000</v>
      </c>
      <c r="F453" s="244">
        <f t="shared" si="131"/>
        <v>0</v>
      </c>
      <c r="G453" s="244">
        <f t="shared" si="131"/>
        <v>800</v>
      </c>
      <c r="H453" s="244">
        <v>800</v>
      </c>
      <c r="I453" s="244">
        <v>800</v>
      </c>
    </row>
    <row r="454" spans="1:9" s="240" customFormat="1" ht="14.25" customHeight="1" x14ac:dyDescent="0.25">
      <c r="A454" s="246">
        <v>3231</v>
      </c>
      <c r="B454" s="332" t="s">
        <v>286</v>
      </c>
      <c r="C454" s="332"/>
      <c r="D454" s="245">
        <v>0</v>
      </c>
      <c r="E454" s="245">
        <v>2000</v>
      </c>
      <c r="F454" s="245">
        <v>0</v>
      </c>
      <c r="G454" s="245">
        <v>800</v>
      </c>
      <c r="H454" s="245"/>
      <c r="I454" s="245"/>
    </row>
    <row r="455" spans="1:9" ht="21" customHeight="1" x14ac:dyDescent="0.25">
      <c r="A455" s="167" t="s">
        <v>189</v>
      </c>
      <c r="B455" s="325" t="s">
        <v>202</v>
      </c>
      <c r="C455" s="325"/>
      <c r="D455" s="184">
        <f>SUM(D456)</f>
        <v>12830.85</v>
      </c>
      <c r="E455" s="207">
        <f t="shared" ref="E455:F456" si="132">SUM(E456)</f>
        <v>17890</v>
      </c>
      <c r="F455" s="207">
        <f t="shared" si="132"/>
        <v>17890</v>
      </c>
      <c r="G455" s="184">
        <f t="shared" ref="G455:I456" si="133">SUM(G456)</f>
        <v>6500</v>
      </c>
      <c r="H455" s="184">
        <f t="shared" si="133"/>
        <v>6500</v>
      </c>
      <c r="I455" s="184">
        <f t="shared" si="133"/>
        <v>6500</v>
      </c>
    </row>
    <row r="456" spans="1:9" x14ac:dyDescent="0.25">
      <c r="A456" s="169" t="s">
        <v>133</v>
      </c>
      <c r="B456" s="333" t="s">
        <v>50</v>
      </c>
      <c r="C456" s="333"/>
      <c r="D456" s="185">
        <f>SUM(D457)</f>
        <v>12830.85</v>
      </c>
      <c r="E456" s="209">
        <f t="shared" si="132"/>
        <v>17890</v>
      </c>
      <c r="F456" s="209">
        <f t="shared" si="132"/>
        <v>17890</v>
      </c>
      <c r="G456" s="185">
        <f t="shared" si="133"/>
        <v>6500</v>
      </c>
      <c r="H456" s="185">
        <f t="shared" si="133"/>
        <v>6500</v>
      </c>
      <c r="I456" s="185">
        <f t="shared" si="133"/>
        <v>6500</v>
      </c>
    </row>
    <row r="457" spans="1:9" x14ac:dyDescent="0.25">
      <c r="A457" s="172" t="s">
        <v>228</v>
      </c>
      <c r="B457" s="329" t="s">
        <v>135</v>
      </c>
      <c r="C457" s="329"/>
      <c r="D457" s="181">
        <f>SUM(D458:D465)</f>
        <v>12830.85</v>
      </c>
      <c r="E457" s="203">
        <f t="shared" ref="E457:F457" si="134">SUM(E458:E465)</f>
        <v>17890</v>
      </c>
      <c r="F457" s="203">
        <f t="shared" si="134"/>
        <v>17890</v>
      </c>
      <c r="G457" s="181">
        <f>SUM(G458:G466)</f>
        <v>6500</v>
      </c>
      <c r="H457" s="181">
        <v>6500</v>
      </c>
      <c r="I457" s="181">
        <v>6500</v>
      </c>
    </row>
    <row r="458" spans="1:9" ht="14.25" customHeight="1" x14ac:dyDescent="0.25">
      <c r="A458" s="176" t="s">
        <v>283</v>
      </c>
      <c r="B458" s="332" t="s">
        <v>300</v>
      </c>
      <c r="C458" s="332"/>
      <c r="D458" s="182">
        <v>0</v>
      </c>
      <c r="E458" s="205">
        <v>300</v>
      </c>
      <c r="F458" s="205">
        <v>300</v>
      </c>
      <c r="G458" s="182">
        <v>0</v>
      </c>
      <c r="H458" s="182"/>
      <c r="I458" s="182"/>
    </row>
    <row r="459" spans="1:9" ht="14.25" customHeight="1" x14ac:dyDescent="0.25">
      <c r="A459" s="176" t="s">
        <v>305</v>
      </c>
      <c r="B459" s="332" t="s">
        <v>286</v>
      </c>
      <c r="C459" s="332"/>
      <c r="D459" s="182">
        <v>600</v>
      </c>
      <c r="E459" s="205">
        <v>600</v>
      </c>
      <c r="F459" s="205">
        <v>600</v>
      </c>
      <c r="G459" s="182">
        <v>0</v>
      </c>
      <c r="H459" s="182"/>
      <c r="I459" s="182"/>
    </row>
    <row r="460" spans="1:9" ht="14.25" customHeight="1" x14ac:dyDescent="0.25">
      <c r="A460" s="176" t="s">
        <v>306</v>
      </c>
      <c r="B460" s="332" t="s">
        <v>287</v>
      </c>
      <c r="C460" s="332"/>
      <c r="D460" s="182">
        <v>0</v>
      </c>
      <c r="E460" s="205">
        <v>400</v>
      </c>
      <c r="F460" s="205">
        <v>400</v>
      </c>
      <c r="G460" s="182">
        <v>0</v>
      </c>
      <c r="H460" s="182"/>
      <c r="I460" s="182"/>
    </row>
    <row r="461" spans="1:9" ht="14.25" customHeight="1" x14ac:dyDescent="0.25">
      <c r="A461" s="176" t="s">
        <v>307</v>
      </c>
      <c r="B461" s="332" t="s">
        <v>308</v>
      </c>
      <c r="C461" s="332"/>
      <c r="D461" s="182">
        <v>2000</v>
      </c>
      <c r="E461" s="205">
        <v>2000</v>
      </c>
      <c r="F461" s="205">
        <v>2000</v>
      </c>
      <c r="G461" s="182">
        <v>0</v>
      </c>
      <c r="H461" s="182"/>
      <c r="I461" s="182"/>
    </row>
    <row r="462" spans="1:9" ht="14.25" customHeight="1" x14ac:dyDescent="0.25">
      <c r="A462" s="176">
        <v>3235</v>
      </c>
      <c r="B462" s="332" t="s">
        <v>298</v>
      </c>
      <c r="C462" s="332"/>
      <c r="D462" s="182">
        <v>3750</v>
      </c>
      <c r="E462" s="205">
        <v>4000</v>
      </c>
      <c r="F462" s="205">
        <v>4000</v>
      </c>
      <c r="G462" s="182">
        <v>3000</v>
      </c>
      <c r="H462" s="182"/>
      <c r="I462" s="182"/>
    </row>
    <row r="463" spans="1:9" ht="14.25" customHeight="1" x14ac:dyDescent="0.25">
      <c r="A463" s="176" t="s">
        <v>312</v>
      </c>
      <c r="B463" s="332" t="s">
        <v>338</v>
      </c>
      <c r="C463" s="332"/>
      <c r="D463" s="182">
        <v>5200</v>
      </c>
      <c r="E463" s="205">
        <v>9800</v>
      </c>
      <c r="F463" s="205">
        <v>9800</v>
      </c>
      <c r="G463" s="182">
        <v>3000</v>
      </c>
      <c r="H463" s="182"/>
      <c r="I463" s="182"/>
    </row>
    <row r="464" spans="1:9" ht="14.25" customHeight="1" x14ac:dyDescent="0.25">
      <c r="A464" s="176" t="s">
        <v>313</v>
      </c>
      <c r="B464" s="332" t="s">
        <v>291</v>
      </c>
      <c r="C464" s="332"/>
      <c r="D464" s="182">
        <v>660</v>
      </c>
      <c r="E464" s="205">
        <v>660</v>
      </c>
      <c r="F464" s="205">
        <v>660</v>
      </c>
      <c r="G464" s="182">
        <v>0</v>
      </c>
      <c r="H464" s="182"/>
      <c r="I464" s="182"/>
    </row>
    <row r="465" spans="1:9" ht="14.25" customHeight="1" x14ac:dyDescent="0.25">
      <c r="A465" s="176" t="s">
        <v>331</v>
      </c>
      <c r="B465" s="332" t="s">
        <v>316</v>
      </c>
      <c r="C465" s="332"/>
      <c r="D465" s="182">
        <v>620.85</v>
      </c>
      <c r="E465" s="205">
        <v>130</v>
      </c>
      <c r="F465" s="205">
        <v>130</v>
      </c>
      <c r="G465" s="182">
        <v>0</v>
      </c>
      <c r="H465" s="182"/>
      <c r="I465" s="182"/>
    </row>
    <row r="466" spans="1:9" s="240" customFormat="1" ht="14.25" customHeight="1" x14ac:dyDescent="0.25">
      <c r="A466" s="246">
        <v>3299</v>
      </c>
      <c r="B466" s="332" t="s">
        <v>329</v>
      </c>
      <c r="C466" s="332"/>
      <c r="D466" s="245">
        <v>0</v>
      </c>
      <c r="E466" s="245">
        <v>130</v>
      </c>
      <c r="F466" s="245">
        <v>0</v>
      </c>
      <c r="G466" s="245">
        <v>500</v>
      </c>
      <c r="H466" s="245"/>
      <c r="I466" s="245"/>
    </row>
    <row r="467" spans="1:9" ht="24" customHeight="1" x14ac:dyDescent="0.25">
      <c r="A467" s="167" t="s">
        <v>173</v>
      </c>
      <c r="B467" s="325" t="s">
        <v>203</v>
      </c>
      <c r="C467" s="325"/>
      <c r="D467" s="184">
        <f>SUM(D468+D478+D492)</f>
        <v>12366.94</v>
      </c>
      <c r="E467" s="207">
        <f t="shared" ref="E467:F467" si="135">SUM(E468+E478+E492)</f>
        <v>15100</v>
      </c>
      <c r="F467" s="207">
        <f t="shared" si="135"/>
        <v>15000</v>
      </c>
      <c r="G467" s="184">
        <f>SUM(G468+G478+G492)</f>
        <v>20000</v>
      </c>
      <c r="H467" s="242">
        <f t="shared" ref="H467:I467" si="136">SUM(H468+H478+H492)</f>
        <v>20000</v>
      </c>
      <c r="I467" s="242">
        <f t="shared" si="136"/>
        <v>20000</v>
      </c>
    </row>
    <row r="468" spans="1:9" x14ac:dyDescent="0.25">
      <c r="A468" s="169" t="s">
        <v>133</v>
      </c>
      <c r="B468" s="333" t="s">
        <v>50</v>
      </c>
      <c r="C468" s="333"/>
      <c r="D468" s="185">
        <f>SUM(D469)</f>
        <v>845.24</v>
      </c>
      <c r="E468" s="209">
        <f t="shared" ref="E468:F468" si="137">SUM(E469)</f>
        <v>2000</v>
      </c>
      <c r="F468" s="209">
        <f t="shared" si="137"/>
        <v>2000</v>
      </c>
      <c r="G468" s="185">
        <f>SUM(G469)</f>
        <v>2000</v>
      </c>
      <c r="H468" s="185">
        <f>SUM(H469)</f>
        <v>2000</v>
      </c>
      <c r="I468" s="185">
        <f>SUM(I469)</f>
        <v>2000</v>
      </c>
    </row>
    <row r="469" spans="1:9" x14ac:dyDescent="0.25">
      <c r="A469" s="172" t="s">
        <v>228</v>
      </c>
      <c r="B469" s="329" t="s">
        <v>135</v>
      </c>
      <c r="C469" s="329"/>
      <c r="D469" s="181">
        <f>SUM(D470:D477)</f>
        <v>845.24</v>
      </c>
      <c r="E469" s="203">
        <f t="shared" ref="E469:F469" si="138">SUM(E470:E477)</f>
        <v>2000</v>
      </c>
      <c r="F469" s="203">
        <f t="shared" si="138"/>
        <v>2000</v>
      </c>
      <c r="G469" s="181">
        <f>SUM(G470:G477)</f>
        <v>2000</v>
      </c>
      <c r="H469" s="181">
        <v>2000</v>
      </c>
      <c r="I469" s="181">
        <v>2000</v>
      </c>
    </row>
    <row r="470" spans="1:9" ht="15" customHeight="1" x14ac:dyDescent="0.25">
      <c r="A470" s="176" t="s">
        <v>283</v>
      </c>
      <c r="B470" s="332" t="s">
        <v>284</v>
      </c>
      <c r="C470" s="332"/>
      <c r="D470" s="182">
        <v>435.24</v>
      </c>
      <c r="E470" s="205">
        <v>130</v>
      </c>
      <c r="F470" s="205">
        <v>130</v>
      </c>
      <c r="G470" s="182">
        <v>100</v>
      </c>
      <c r="H470" s="182"/>
      <c r="I470" s="182"/>
    </row>
    <row r="471" spans="1:9" ht="15" customHeight="1" x14ac:dyDescent="0.25">
      <c r="A471" s="176" t="s">
        <v>307</v>
      </c>
      <c r="B471" s="332" t="s">
        <v>325</v>
      </c>
      <c r="C471" s="332"/>
      <c r="D471" s="182">
        <v>100</v>
      </c>
      <c r="E471" s="205">
        <v>100</v>
      </c>
      <c r="F471" s="205">
        <v>100</v>
      </c>
      <c r="G471" s="182">
        <v>400</v>
      </c>
      <c r="H471" s="182"/>
      <c r="I471" s="182"/>
    </row>
    <row r="472" spans="1:9" ht="15" customHeight="1" x14ac:dyDescent="0.25">
      <c r="A472" s="176">
        <v>3235</v>
      </c>
      <c r="B472" s="332" t="s">
        <v>298</v>
      </c>
      <c r="C472" s="332"/>
      <c r="D472" s="182">
        <v>0</v>
      </c>
      <c r="E472" s="205">
        <v>650</v>
      </c>
      <c r="F472" s="205">
        <v>650</v>
      </c>
      <c r="G472" s="182">
        <v>500</v>
      </c>
      <c r="H472" s="182"/>
      <c r="I472" s="182"/>
    </row>
    <row r="473" spans="1:9" ht="15" customHeight="1" x14ac:dyDescent="0.25">
      <c r="A473" s="176" t="s">
        <v>312</v>
      </c>
      <c r="B473" s="332" t="s">
        <v>290</v>
      </c>
      <c r="C473" s="332"/>
      <c r="D473" s="182">
        <v>0</v>
      </c>
      <c r="E473" s="205">
        <v>550</v>
      </c>
      <c r="F473" s="205">
        <v>550</v>
      </c>
      <c r="G473" s="182">
        <v>500</v>
      </c>
      <c r="H473" s="182"/>
      <c r="I473" s="182"/>
    </row>
    <row r="474" spans="1:9" ht="15" customHeight="1" x14ac:dyDescent="0.25">
      <c r="A474" s="176" t="s">
        <v>314</v>
      </c>
      <c r="B474" s="332" t="s">
        <v>292</v>
      </c>
      <c r="C474" s="332"/>
      <c r="D474" s="182">
        <v>150</v>
      </c>
      <c r="E474" s="205">
        <v>150</v>
      </c>
      <c r="F474" s="205">
        <v>150</v>
      </c>
      <c r="G474" s="182">
        <v>100</v>
      </c>
      <c r="H474" s="182"/>
      <c r="I474" s="182"/>
    </row>
    <row r="475" spans="1:9" ht="15" customHeight="1" x14ac:dyDescent="0.25">
      <c r="A475" s="176">
        <v>3241</v>
      </c>
      <c r="B475" s="332" t="s">
        <v>326</v>
      </c>
      <c r="C475" s="332"/>
      <c r="D475" s="182">
        <v>0</v>
      </c>
      <c r="E475" s="205">
        <v>130</v>
      </c>
      <c r="F475" s="205">
        <v>130</v>
      </c>
      <c r="G475" s="182">
        <v>200</v>
      </c>
      <c r="H475" s="182"/>
      <c r="I475" s="182"/>
    </row>
    <row r="476" spans="1:9" ht="15" customHeight="1" x14ac:dyDescent="0.25">
      <c r="A476" s="176" t="s">
        <v>335</v>
      </c>
      <c r="B476" s="332" t="s">
        <v>295</v>
      </c>
      <c r="C476" s="332"/>
      <c r="D476" s="182">
        <v>0</v>
      </c>
      <c r="E476" s="205">
        <v>130</v>
      </c>
      <c r="F476" s="205">
        <v>130</v>
      </c>
      <c r="G476" s="182">
        <v>200</v>
      </c>
      <c r="H476" s="182"/>
      <c r="I476" s="182"/>
    </row>
    <row r="477" spans="1:9" ht="15" customHeight="1" x14ac:dyDescent="0.25">
      <c r="A477" s="176" t="s">
        <v>333</v>
      </c>
      <c r="B477" s="332" t="s">
        <v>329</v>
      </c>
      <c r="C477" s="332"/>
      <c r="D477" s="182">
        <v>160</v>
      </c>
      <c r="E477" s="205">
        <v>160</v>
      </c>
      <c r="F477" s="205">
        <v>160</v>
      </c>
      <c r="G477" s="182">
        <v>0</v>
      </c>
      <c r="H477" s="182"/>
      <c r="I477" s="182"/>
    </row>
    <row r="478" spans="1:9" x14ac:dyDescent="0.25">
      <c r="A478" s="169" t="s">
        <v>143</v>
      </c>
      <c r="B478" s="333" t="s">
        <v>144</v>
      </c>
      <c r="C478" s="333"/>
      <c r="D478" s="185">
        <f>SUM(D479)</f>
        <v>1021.7</v>
      </c>
      <c r="E478" s="209">
        <f t="shared" ref="E478:F478" si="139">SUM(E479)</f>
        <v>2100</v>
      </c>
      <c r="F478" s="209">
        <f t="shared" si="139"/>
        <v>2000</v>
      </c>
      <c r="G478" s="185">
        <f>SUM(G479+G490)</f>
        <v>4500</v>
      </c>
      <c r="H478" s="243">
        <f t="shared" ref="H478:I478" si="140">SUM(H479+H490)</f>
        <v>4500</v>
      </c>
      <c r="I478" s="243">
        <f t="shared" si="140"/>
        <v>4500</v>
      </c>
    </row>
    <row r="479" spans="1:9" ht="16.5" customHeight="1" x14ac:dyDescent="0.25">
      <c r="A479" s="172" t="s">
        <v>232</v>
      </c>
      <c r="B479" s="329" t="s">
        <v>146</v>
      </c>
      <c r="C479" s="329"/>
      <c r="D479" s="181">
        <f>SUM(D480:D489)</f>
        <v>1021.7</v>
      </c>
      <c r="E479" s="203">
        <f t="shared" ref="E479:F479" si="141">SUM(E480:E489)</f>
        <v>2100</v>
      </c>
      <c r="F479" s="203">
        <f t="shared" si="141"/>
        <v>2000</v>
      </c>
      <c r="G479" s="181">
        <f>SUM(G480:G489)</f>
        <v>2500</v>
      </c>
      <c r="H479" s="181">
        <v>2500</v>
      </c>
      <c r="I479" s="181">
        <v>2500</v>
      </c>
    </row>
    <row r="480" spans="1:9" ht="15.75" customHeight="1" x14ac:dyDescent="0.25">
      <c r="A480" s="176" t="s">
        <v>283</v>
      </c>
      <c r="B480" s="332" t="s">
        <v>284</v>
      </c>
      <c r="C480" s="332"/>
      <c r="D480" s="182">
        <v>0</v>
      </c>
      <c r="E480" s="205">
        <v>100</v>
      </c>
      <c r="F480" s="205">
        <v>100</v>
      </c>
      <c r="G480" s="182">
        <v>0</v>
      </c>
      <c r="H480" s="182"/>
      <c r="I480" s="182"/>
    </row>
    <row r="481" spans="1:9" s="240" customFormat="1" ht="15.75" customHeight="1" x14ac:dyDescent="0.25">
      <c r="A481" s="246">
        <v>3223</v>
      </c>
      <c r="B481" s="332" t="s">
        <v>285</v>
      </c>
      <c r="C481" s="332"/>
      <c r="D481" s="245">
        <v>0</v>
      </c>
      <c r="E481" s="245">
        <v>100</v>
      </c>
      <c r="F481" s="245">
        <v>0</v>
      </c>
      <c r="G481" s="245">
        <v>100</v>
      </c>
      <c r="H481" s="245"/>
      <c r="I481" s="245"/>
    </row>
    <row r="482" spans="1:9" ht="15.75" customHeight="1" x14ac:dyDescent="0.25">
      <c r="A482" s="176" t="s">
        <v>305</v>
      </c>
      <c r="B482" s="332" t="s">
        <v>286</v>
      </c>
      <c r="C482" s="332"/>
      <c r="D482" s="182">
        <v>0</v>
      </c>
      <c r="E482" s="205">
        <v>200</v>
      </c>
      <c r="F482" s="205">
        <v>200</v>
      </c>
      <c r="G482" s="182">
        <v>0</v>
      </c>
      <c r="H482" s="182"/>
      <c r="I482" s="182"/>
    </row>
    <row r="483" spans="1:9" ht="15.75" customHeight="1" x14ac:dyDescent="0.25">
      <c r="A483" s="176" t="s">
        <v>307</v>
      </c>
      <c r="B483" s="332" t="s">
        <v>325</v>
      </c>
      <c r="C483" s="332"/>
      <c r="D483" s="182">
        <v>53.6</v>
      </c>
      <c r="E483" s="205">
        <v>200</v>
      </c>
      <c r="F483" s="205">
        <v>200</v>
      </c>
      <c r="G483" s="182">
        <v>400</v>
      </c>
      <c r="H483" s="182"/>
      <c r="I483" s="182"/>
    </row>
    <row r="484" spans="1:9" ht="15.75" customHeight="1" x14ac:dyDescent="0.25">
      <c r="A484" s="176" t="s">
        <v>310</v>
      </c>
      <c r="B484" s="332" t="s">
        <v>298</v>
      </c>
      <c r="C484" s="332"/>
      <c r="D484" s="182">
        <v>0</v>
      </c>
      <c r="E484" s="205">
        <v>300</v>
      </c>
      <c r="F484" s="205">
        <v>300</v>
      </c>
      <c r="G484" s="182">
        <v>500</v>
      </c>
      <c r="H484" s="182"/>
      <c r="I484" s="182"/>
    </row>
    <row r="485" spans="1:9" ht="15.75" customHeight="1" x14ac:dyDescent="0.25">
      <c r="A485" s="176" t="s">
        <v>312</v>
      </c>
      <c r="B485" s="332" t="s">
        <v>290</v>
      </c>
      <c r="C485" s="332"/>
      <c r="D485" s="182">
        <v>392.73</v>
      </c>
      <c r="E485" s="205">
        <v>500</v>
      </c>
      <c r="F485" s="205">
        <v>500</v>
      </c>
      <c r="G485" s="182">
        <v>500</v>
      </c>
      <c r="H485" s="182"/>
      <c r="I485" s="182"/>
    </row>
    <row r="486" spans="1:9" ht="15.75" customHeight="1" x14ac:dyDescent="0.25">
      <c r="A486" s="176" t="s">
        <v>313</v>
      </c>
      <c r="B486" s="332" t="s">
        <v>291</v>
      </c>
      <c r="C486" s="332"/>
      <c r="D486" s="182">
        <v>0</v>
      </c>
      <c r="E486" s="205">
        <v>100</v>
      </c>
      <c r="F486" s="205">
        <v>100</v>
      </c>
      <c r="G486" s="182">
        <v>0</v>
      </c>
      <c r="H486" s="182"/>
      <c r="I486" s="182"/>
    </row>
    <row r="487" spans="1:9" ht="15.75" customHeight="1" x14ac:dyDescent="0.25">
      <c r="A487" s="176" t="s">
        <v>314</v>
      </c>
      <c r="B487" s="332" t="s">
        <v>292</v>
      </c>
      <c r="C487" s="332"/>
      <c r="D487" s="182">
        <v>85</v>
      </c>
      <c r="E487" s="205">
        <v>100</v>
      </c>
      <c r="F487" s="205">
        <v>100</v>
      </c>
      <c r="G487" s="182">
        <v>0</v>
      </c>
      <c r="H487" s="182"/>
      <c r="I487" s="182"/>
    </row>
    <row r="488" spans="1:9" ht="15.75" customHeight="1" x14ac:dyDescent="0.25">
      <c r="A488" s="176" t="s">
        <v>335</v>
      </c>
      <c r="B488" s="332" t="s">
        <v>295</v>
      </c>
      <c r="C488" s="332"/>
      <c r="D488" s="182">
        <v>0</v>
      </c>
      <c r="E488" s="205">
        <v>50</v>
      </c>
      <c r="F488" s="205">
        <v>50</v>
      </c>
      <c r="G488" s="182">
        <v>0</v>
      </c>
      <c r="H488" s="182"/>
      <c r="I488" s="182"/>
    </row>
    <row r="489" spans="1:9" ht="15.75" customHeight="1" x14ac:dyDescent="0.25">
      <c r="A489" s="176" t="s">
        <v>333</v>
      </c>
      <c r="B489" s="332" t="s">
        <v>329</v>
      </c>
      <c r="C489" s="332"/>
      <c r="D489" s="182">
        <v>490.37</v>
      </c>
      <c r="E489" s="205">
        <v>450</v>
      </c>
      <c r="F489" s="205">
        <v>450</v>
      </c>
      <c r="G489" s="182">
        <v>1000</v>
      </c>
      <c r="H489" s="182"/>
      <c r="I489" s="182"/>
    </row>
    <row r="490" spans="1:9" s="240" customFormat="1" ht="16.5" customHeight="1" x14ac:dyDescent="0.25">
      <c r="A490" s="172" t="s">
        <v>240</v>
      </c>
      <c r="B490" s="329" t="s">
        <v>403</v>
      </c>
      <c r="C490" s="329"/>
      <c r="D490" s="244">
        <v>0</v>
      </c>
      <c r="E490" s="244">
        <f t="shared" ref="E490" si="142">SUM(E491:E500)</f>
        <v>33100</v>
      </c>
      <c r="F490" s="244">
        <v>0</v>
      </c>
      <c r="G490" s="244">
        <f>SUM(G491)</f>
        <v>2000</v>
      </c>
      <c r="H490" s="244">
        <v>2000</v>
      </c>
      <c r="I490" s="244">
        <v>2000</v>
      </c>
    </row>
    <row r="491" spans="1:9" s="240" customFormat="1" ht="15.75" customHeight="1" x14ac:dyDescent="0.25">
      <c r="A491" s="246">
        <v>3237</v>
      </c>
      <c r="B491" s="332" t="s">
        <v>338</v>
      </c>
      <c r="C491" s="332"/>
      <c r="D491" s="245">
        <v>0</v>
      </c>
      <c r="E491" s="245">
        <v>100</v>
      </c>
      <c r="F491" s="245">
        <v>0</v>
      </c>
      <c r="G491" s="245">
        <v>2000</v>
      </c>
      <c r="H491" s="245"/>
      <c r="I491" s="245"/>
    </row>
    <row r="492" spans="1:9" x14ac:dyDescent="0.25">
      <c r="A492" s="169" t="s">
        <v>147</v>
      </c>
      <c r="B492" s="333" t="s">
        <v>148</v>
      </c>
      <c r="C492" s="333"/>
      <c r="D492" s="185">
        <f>SUM(D493+D496)</f>
        <v>10500</v>
      </c>
      <c r="E492" s="209">
        <f t="shared" ref="E492:F492" si="143">SUM(E493+E496)</f>
        <v>11000</v>
      </c>
      <c r="F492" s="209">
        <f t="shared" si="143"/>
        <v>11000</v>
      </c>
      <c r="G492" s="185">
        <f>SUM(G493+G496)</f>
        <v>13500</v>
      </c>
      <c r="H492" s="243">
        <f t="shared" ref="H492:I492" si="144">SUM(H493+H496)</f>
        <v>13500</v>
      </c>
      <c r="I492" s="243">
        <f t="shared" si="144"/>
        <v>13500</v>
      </c>
    </row>
    <row r="493" spans="1:9" ht="16.5" customHeight="1" x14ac:dyDescent="0.25">
      <c r="A493" s="172" t="s">
        <v>241</v>
      </c>
      <c r="B493" s="329" t="s">
        <v>168</v>
      </c>
      <c r="C493" s="329"/>
      <c r="D493" s="181">
        <f>SUM(D494:D495)</f>
        <v>4500</v>
      </c>
      <c r="E493" s="203">
        <f t="shared" ref="E493:F493" si="145">SUM(E494:E495)</f>
        <v>5000</v>
      </c>
      <c r="F493" s="203">
        <f t="shared" si="145"/>
        <v>5000</v>
      </c>
      <c r="G493" s="181">
        <f>SUM(G494:G495)</f>
        <v>6000</v>
      </c>
      <c r="H493" s="181">
        <v>6000</v>
      </c>
      <c r="I493" s="181">
        <v>6000</v>
      </c>
    </row>
    <row r="494" spans="1:9" x14ac:dyDescent="0.25">
      <c r="A494" s="176" t="s">
        <v>312</v>
      </c>
      <c r="B494" s="332" t="s">
        <v>290</v>
      </c>
      <c r="C494" s="332"/>
      <c r="D494" s="182">
        <v>4300</v>
      </c>
      <c r="E494" s="205">
        <v>4800</v>
      </c>
      <c r="F494" s="205">
        <v>4800</v>
      </c>
      <c r="G494" s="182">
        <v>5000</v>
      </c>
      <c r="H494" s="182"/>
      <c r="I494" s="182"/>
    </row>
    <row r="495" spans="1:9" x14ac:dyDescent="0.25">
      <c r="A495" s="176">
        <v>3239</v>
      </c>
      <c r="B495" s="332" t="s">
        <v>292</v>
      </c>
      <c r="C495" s="332"/>
      <c r="D495" s="182">
        <v>200</v>
      </c>
      <c r="E495" s="205">
        <v>200</v>
      </c>
      <c r="F495" s="205">
        <v>200</v>
      </c>
      <c r="G495" s="182">
        <v>1000</v>
      </c>
      <c r="H495" s="182"/>
      <c r="I495" s="182"/>
    </row>
    <row r="496" spans="1:9" ht="18" customHeight="1" x14ac:dyDescent="0.25">
      <c r="A496" s="172" t="s">
        <v>245</v>
      </c>
      <c r="B496" s="329" t="s">
        <v>170</v>
      </c>
      <c r="C496" s="329"/>
      <c r="D496" s="181">
        <f>SUM(D497:D499)</f>
        <v>6000</v>
      </c>
      <c r="E496" s="203">
        <f t="shared" ref="E496:F496" si="146">SUM(E497:E499)</f>
        <v>6000</v>
      </c>
      <c r="F496" s="203">
        <f t="shared" si="146"/>
        <v>6000</v>
      </c>
      <c r="G496" s="181">
        <f>SUM(G497:G499)</f>
        <v>7500</v>
      </c>
      <c r="H496" s="181">
        <v>7500</v>
      </c>
      <c r="I496" s="181">
        <v>7500</v>
      </c>
    </row>
    <row r="497" spans="1:9" x14ac:dyDescent="0.25">
      <c r="A497" s="176" t="s">
        <v>312</v>
      </c>
      <c r="B497" s="332" t="s">
        <v>290</v>
      </c>
      <c r="C497" s="332"/>
      <c r="D497" s="182">
        <v>500</v>
      </c>
      <c r="E497" s="205">
        <v>500</v>
      </c>
      <c r="F497" s="205">
        <v>500</v>
      </c>
      <c r="G497" s="182">
        <v>1500</v>
      </c>
      <c r="H497" s="182"/>
      <c r="I497" s="182"/>
    </row>
    <row r="498" spans="1:9" x14ac:dyDescent="0.25">
      <c r="A498" s="176" t="s">
        <v>314</v>
      </c>
      <c r="B498" s="332" t="s">
        <v>292</v>
      </c>
      <c r="C498" s="332"/>
      <c r="D498" s="182">
        <v>200</v>
      </c>
      <c r="E498" s="205">
        <v>200</v>
      </c>
      <c r="F498" s="205">
        <v>200</v>
      </c>
      <c r="G498" s="182">
        <v>0</v>
      </c>
      <c r="H498" s="182"/>
      <c r="I498" s="182"/>
    </row>
    <row r="499" spans="1:9" ht="14.25" customHeight="1" x14ac:dyDescent="0.25">
      <c r="A499" s="176" t="s">
        <v>333</v>
      </c>
      <c r="B499" s="332" t="s">
        <v>329</v>
      </c>
      <c r="C499" s="332"/>
      <c r="D499" s="182">
        <v>5300</v>
      </c>
      <c r="E499" s="205">
        <v>5300</v>
      </c>
      <c r="F499" s="205">
        <v>5300</v>
      </c>
      <c r="G499" s="182">
        <v>6000</v>
      </c>
      <c r="H499" s="182"/>
      <c r="I499" s="182"/>
    </row>
    <row r="500" spans="1:9" ht="24" customHeight="1" x14ac:dyDescent="0.25">
      <c r="A500" s="167" t="s">
        <v>175</v>
      </c>
      <c r="B500" s="325" t="s">
        <v>204</v>
      </c>
      <c r="C500" s="325"/>
      <c r="D500" s="184">
        <f>SUM(D501+D504)</f>
        <v>2273.12</v>
      </c>
      <c r="E500" s="207">
        <v>0</v>
      </c>
      <c r="F500" s="207">
        <v>0</v>
      </c>
      <c r="G500" s="184">
        <f>SUM(G501+G504)</f>
        <v>3000</v>
      </c>
      <c r="H500" s="242">
        <f t="shared" ref="H500:I500" si="147">SUM(H501+H504)</f>
        <v>3000</v>
      </c>
      <c r="I500" s="242">
        <f t="shared" si="147"/>
        <v>3000</v>
      </c>
    </row>
    <row r="501" spans="1:9" x14ac:dyDescent="0.25">
      <c r="A501" s="169" t="s">
        <v>133</v>
      </c>
      <c r="B501" s="333" t="s">
        <v>50</v>
      </c>
      <c r="C501" s="333"/>
      <c r="D501" s="185">
        <f>SUM(D502)</f>
        <v>473.12</v>
      </c>
      <c r="E501" s="209">
        <v>0</v>
      </c>
      <c r="F501" s="209">
        <v>0</v>
      </c>
      <c r="G501" s="185">
        <v>0</v>
      </c>
      <c r="H501" s="185">
        <v>0</v>
      </c>
      <c r="I501" s="185">
        <v>0</v>
      </c>
    </row>
    <row r="502" spans="1:9" x14ac:dyDescent="0.25">
      <c r="A502" s="172" t="s">
        <v>228</v>
      </c>
      <c r="B502" s="329" t="s">
        <v>135</v>
      </c>
      <c r="C502" s="329"/>
      <c r="D502" s="181">
        <f>SUM(D503)</f>
        <v>473.12</v>
      </c>
      <c r="E502" s="203">
        <v>0</v>
      </c>
      <c r="F502" s="203">
        <v>0</v>
      </c>
      <c r="G502" s="181">
        <v>0</v>
      </c>
      <c r="H502" s="181">
        <v>0</v>
      </c>
      <c r="I502" s="181">
        <v>0</v>
      </c>
    </row>
    <row r="503" spans="1:9" x14ac:dyDescent="0.25">
      <c r="A503" s="176" t="s">
        <v>312</v>
      </c>
      <c r="B503" s="332" t="s">
        <v>290</v>
      </c>
      <c r="C503" s="332"/>
      <c r="D503" s="182">
        <v>473.12</v>
      </c>
      <c r="E503" s="205">
        <v>0</v>
      </c>
      <c r="F503" s="205">
        <v>0</v>
      </c>
      <c r="G503" s="182">
        <v>0</v>
      </c>
      <c r="H503" s="182"/>
      <c r="I503" s="182"/>
    </row>
    <row r="504" spans="1:9" x14ac:dyDescent="0.25">
      <c r="A504" s="169" t="s">
        <v>147</v>
      </c>
      <c r="B504" s="333" t="s">
        <v>148</v>
      </c>
      <c r="C504" s="333"/>
      <c r="D504" s="185">
        <f>SUM(D505)</f>
        <v>1800</v>
      </c>
      <c r="E504" s="209">
        <v>0</v>
      </c>
      <c r="F504" s="209">
        <v>0</v>
      </c>
      <c r="G504" s="185">
        <f>SUM(G505)</f>
        <v>3000</v>
      </c>
      <c r="H504" s="243">
        <f t="shared" ref="H504:I504" si="148">SUM(H505)</f>
        <v>3000</v>
      </c>
      <c r="I504" s="243">
        <f t="shared" si="148"/>
        <v>3000</v>
      </c>
    </row>
    <row r="505" spans="1:9" ht="15.75" customHeight="1" x14ac:dyDescent="0.25">
      <c r="A505" s="172" t="s">
        <v>241</v>
      </c>
      <c r="B505" s="329" t="s">
        <v>168</v>
      </c>
      <c r="C505" s="329"/>
      <c r="D505" s="181">
        <f>SUM(D506:D507)</f>
        <v>1800</v>
      </c>
      <c r="E505" s="203">
        <v>0</v>
      </c>
      <c r="F505" s="203">
        <v>0</v>
      </c>
      <c r="G505" s="181">
        <f>SUM(G506:G507)</f>
        <v>3000</v>
      </c>
      <c r="H505" s="244">
        <v>3000</v>
      </c>
      <c r="I505" s="244">
        <v>3000</v>
      </c>
    </row>
    <row r="506" spans="1:9" x14ac:dyDescent="0.25">
      <c r="A506" s="176" t="s">
        <v>312</v>
      </c>
      <c r="B506" s="332" t="s">
        <v>290</v>
      </c>
      <c r="C506" s="332"/>
      <c r="D506" s="182">
        <v>1225</v>
      </c>
      <c r="E506" s="205">
        <v>0</v>
      </c>
      <c r="F506" s="205">
        <v>0</v>
      </c>
      <c r="G506" s="182">
        <v>1000</v>
      </c>
      <c r="H506" s="182"/>
      <c r="I506" s="182"/>
    </row>
    <row r="507" spans="1:9" x14ac:dyDescent="0.25">
      <c r="A507" s="176" t="s">
        <v>314</v>
      </c>
      <c r="B507" s="332" t="s">
        <v>292</v>
      </c>
      <c r="C507" s="332"/>
      <c r="D507" s="182">
        <v>575</v>
      </c>
      <c r="E507" s="205">
        <v>0</v>
      </c>
      <c r="F507" s="205">
        <v>0</v>
      </c>
      <c r="G507" s="182">
        <v>2000</v>
      </c>
      <c r="H507" s="182"/>
      <c r="I507" s="182"/>
    </row>
    <row r="508" spans="1:9" x14ac:dyDescent="0.25">
      <c r="A508" s="165" t="s">
        <v>205</v>
      </c>
      <c r="B508" s="324" t="s">
        <v>206</v>
      </c>
      <c r="C508" s="324"/>
      <c r="D508" s="183">
        <f>SUM(D509+D541)</f>
        <v>25745.81</v>
      </c>
      <c r="E508" s="206">
        <f t="shared" ref="E508:F508" si="149">SUM(E509+E541)</f>
        <v>50920</v>
      </c>
      <c r="F508" s="206">
        <f t="shared" si="149"/>
        <v>49320</v>
      </c>
      <c r="G508" s="183">
        <f>SUM(G509+G541)</f>
        <v>54250</v>
      </c>
      <c r="H508" s="183">
        <f>SUM(H509+H541)</f>
        <v>51250</v>
      </c>
      <c r="I508" s="183">
        <f>SUM(I509+I541)</f>
        <v>51250</v>
      </c>
    </row>
    <row r="509" spans="1:9" x14ac:dyDescent="0.25">
      <c r="A509" s="167" t="s">
        <v>161</v>
      </c>
      <c r="B509" s="325" t="s">
        <v>207</v>
      </c>
      <c r="C509" s="325"/>
      <c r="D509" s="184">
        <f>SUM(D510+D529)</f>
        <v>24615.81</v>
      </c>
      <c r="E509" s="207">
        <f t="shared" ref="E509:F509" si="150">SUM(E510+E529)</f>
        <v>48920</v>
      </c>
      <c r="F509" s="207">
        <f t="shared" si="150"/>
        <v>47320</v>
      </c>
      <c r="G509" s="184">
        <f>SUM(G510+G529)</f>
        <v>51250</v>
      </c>
      <c r="H509" s="184">
        <f>SUM(H510+H529)</f>
        <v>51250</v>
      </c>
      <c r="I509" s="184">
        <f>SUM(I510+I529)</f>
        <v>51250</v>
      </c>
    </row>
    <row r="510" spans="1:9" x14ac:dyDescent="0.25">
      <c r="A510" s="169" t="s">
        <v>143</v>
      </c>
      <c r="B510" s="333" t="s">
        <v>144</v>
      </c>
      <c r="C510" s="333"/>
      <c r="D510" s="185">
        <f>SUM(D511)</f>
        <v>15037.99</v>
      </c>
      <c r="E510" s="209">
        <f t="shared" ref="E510:F510" si="151">SUM(E511)</f>
        <v>28420</v>
      </c>
      <c r="F510" s="209">
        <f t="shared" si="151"/>
        <v>28420</v>
      </c>
      <c r="G510" s="185">
        <f>SUM(G511)</f>
        <v>28250</v>
      </c>
      <c r="H510" s="185">
        <f>SUM(H511)</f>
        <v>28250</v>
      </c>
      <c r="I510" s="185">
        <f>SUM(I511)</f>
        <v>28250</v>
      </c>
    </row>
    <row r="511" spans="1:9" ht="13.5" customHeight="1" x14ac:dyDescent="0.25">
      <c r="A511" s="172" t="s">
        <v>232</v>
      </c>
      <c r="B511" s="329" t="s">
        <v>146</v>
      </c>
      <c r="C511" s="329"/>
      <c r="D511" s="181">
        <f>SUM(D512:D528)</f>
        <v>15037.99</v>
      </c>
      <c r="E511" s="203">
        <f t="shared" ref="E511:F511" si="152">SUM(E512:E528)</f>
        <v>28420</v>
      </c>
      <c r="F511" s="203">
        <f t="shared" si="152"/>
        <v>28420</v>
      </c>
      <c r="G511" s="181">
        <f>SUM(G512:G528)</f>
        <v>28250</v>
      </c>
      <c r="H511" s="181">
        <v>28250</v>
      </c>
      <c r="I511" s="181">
        <v>28250</v>
      </c>
    </row>
    <row r="512" spans="1:9" ht="13.5" customHeight="1" x14ac:dyDescent="0.25">
      <c r="A512" s="176" t="s">
        <v>278</v>
      </c>
      <c r="B512" s="332" t="s">
        <v>279</v>
      </c>
      <c r="C512" s="332"/>
      <c r="D512" s="182">
        <v>342</v>
      </c>
      <c r="E512" s="205">
        <v>530</v>
      </c>
      <c r="F512" s="205">
        <v>530</v>
      </c>
      <c r="G512" s="182">
        <v>530</v>
      </c>
      <c r="H512" s="182"/>
      <c r="I512" s="182"/>
    </row>
    <row r="513" spans="1:9" ht="13.5" customHeight="1" x14ac:dyDescent="0.25">
      <c r="A513" s="176" t="s">
        <v>299</v>
      </c>
      <c r="B513" s="332" t="s">
        <v>296</v>
      </c>
      <c r="C513" s="332"/>
      <c r="D513" s="182">
        <v>0</v>
      </c>
      <c r="E513" s="205">
        <v>530</v>
      </c>
      <c r="F513" s="205">
        <v>530</v>
      </c>
      <c r="G513" s="182">
        <v>530</v>
      </c>
      <c r="H513" s="182"/>
      <c r="I513" s="182"/>
    </row>
    <row r="514" spans="1:9" ht="13.5" customHeight="1" x14ac:dyDescent="0.25">
      <c r="A514" s="176" t="s">
        <v>283</v>
      </c>
      <c r="B514" s="332" t="s">
        <v>284</v>
      </c>
      <c r="C514" s="332"/>
      <c r="D514" s="182">
        <v>270.86</v>
      </c>
      <c r="E514" s="205">
        <v>1000</v>
      </c>
      <c r="F514" s="205">
        <v>1000</v>
      </c>
      <c r="G514" s="182">
        <v>1500</v>
      </c>
      <c r="H514" s="182"/>
      <c r="I514" s="182"/>
    </row>
    <row r="515" spans="1:9" ht="13.5" customHeight="1" x14ac:dyDescent="0.25">
      <c r="A515" s="176" t="s">
        <v>301</v>
      </c>
      <c r="B515" s="332" t="s">
        <v>285</v>
      </c>
      <c r="C515" s="332"/>
      <c r="D515" s="182">
        <v>0</v>
      </c>
      <c r="E515" s="205">
        <v>3000</v>
      </c>
      <c r="F515" s="205">
        <v>3000</v>
      </c>
      <c r="G515" s="182">
        <v>2500</v>
      </c>
      <c r="H515" s="182"/>
      <c r="I515" s="182"/>
    </row>
    <row r="516" spans="1:9" ht="13.5" customHeight="1" x14ac:dyDescent="0.25">
      <c r="A516" s="176" t="s">
        <v>302</v>
      </c>
      <c r="B516" s="332" t="s">
        <v>303</v>
      </c>
      <c r="C516" s="332"/>
      <c r="D516" s="182">
        <v>700.86</v>
      </c>
      <c r="E516" s="205">
        <v>850</v>
      </c>
      <c r="F516" s="205">
        <v>850</v>
      </c>
      <c r="G516" s="182">
        <v>800</v>
      </c>
      <c r="H516" s="182"/>
      <c r="I516" s="182"/>
    </row>
    <row r="517" spans="1:9" ht="13.5" customHeight="1" x14ac:dyDescent="0.25">
      <c r="A517" s="176" t="s">
        <v>334</v>
      </c>
      <c r="B517" s="332" t="s">
        <v>342</v>
      </c>
      <c r="C517" s="332"/>
      <c r="D517" s="182">
        <v>0</v>
      </c>
      <c r="E517" s="205">
        <v>660</v>
      </c>
      <c r="F517" s="205">
        <v>660</v>
      </c>
      <c r="G517" s="182">
        <v>600</v>
      </c>
      <c r="H517" s="182"/>
      <c r="I517" s="182"/>
    </row>
    <row r="518" spans="1:9" ht="13.5" customHeight="1" x14ac:dyDescent="0.25">
      <c r="A518" s="176" t="s">
        <v>343</v>
      </c>
      <c r="B518" s="332" t="s">
        <v>344</v>
      </c>
      <c r="C518" s="332"/>
      <c r="D518" s="182">
        <v>219.85</v>
      </c>
      <c r="E518" s="205">
        <v>260</v>
      </c>
      <c r="F518" s="205">
        <v>260</v>
      </c>
      <c r="G518" s="182">
        <v>260</v>
      </c>
      <c r="H518" s="182"/>
      <c r="I518" s="182"/>
    </row>
    <row r="519" spans="1:9" ht="13.5" customHeight="1" x14ac:dyDescent="0.25">
      <c r="A519" s="176" t="s">
        <v>305</v>
      </c>
      <c r="B519" s="332" t="s">
        <v>286</v>
      </c>
      <c r="C519" s="332"/>
      <c r="D519" s="182">
        <v>277.85000000000002</v>
      </c>
      <c r="E519" s="205">
        <v>1100</v>
      </c>
      <c r="F519" s="205">
        <v>1100</v>
      </c>
      <c r="G519" s="182">
        <v>1100</v>
      </c>
      <c r="H519" s="182"/>
      <c r="I519" s="182"/>
    </row>
    <row r="520" spans="1:9" ht="13.5" customHeight="1" x14ac:dyDescent="0.25">
      <c r="A520" s="176" t="s">
        <v>306</v>
      </c>
      <c r="B520" s="332" t="s">
        <v>287</v>
      </c>
      <c r="C520" s="332"/>
      <c r="D520" s="182">
        <v>0</v>
      </c>
      <c r="E520" s="205">
        <v>400</v>
      </c>
      <c r="F520" s="205">
        <v>400</v>
      </c>
      <c r="G520" s="182">
        <v>400</v>
      </c>
      <c r="H520" s="182"/>
      <c r="I520" s="182"/>
    </row>
    <row r="521" spans="1:9" ht="13.5" customHeight="1" x14ac:dyDescent="0.25">
      <c r="A521" s="176" t="s">
        <v>307</v>
      </c>
      <c r="B521" s="332" t="s">
        <v>325</v>
      </c>
      <c r="C521" s="332"/>
      <c r="D521" s="182">
        <v>691.88</v>
      </c>
      <c r="E521" s="205">
        <v>1000</v>
      </c>
      <c r="F521" s="205">
        <v>1000</v>
      </c>
      <c r="G521" s="182">
        <v>1000</v>
      </c>
      <c r="H521" s="182"/>
      <c r="I521" s="182"/>
    </row>
    <row r="522" spans="1:9" ht="13.5" customHeight="1" x14ac:dyDescent="0.25">
      <c r="A522" s="176" t="s">
        <v>309</v>
      </c>
      <c r="B522" s="332" t="s">
        <v>345</v>
      </c>
      <c r="C522" s="332"/>
      <c r="D522" s="182">
        <v>339.67</v>
      </c>
      <c r="E522" s="205">
        <v>660</v>
      </c>
      <c r="F522" s="205">
        <v>660</v>
      </c>
      <c r="G522" s="182">
        <v>600</v>
      </c>
      <c r="H522" s="182"/>
      <c r="I522" s="182"/>
    </row>
    <row r="523" spans="1:9" ht="13.5" customHeight="1" x14ac:dyDescent="0.25">
      <c r="A523" s="176" t="s">
        <v>310</v>
      </c>
      <c r="B523" s="332" t="s">
        <v>298</v>
      </c>
      <c r="C523" s="332"/>
      <c r="D523" s="182">
        <v>766.11</v>
      </c>
      <c r="E523" s="205">
        <v>800</v>
      </c>
      <c r="F523" s="205">
        <v>800</v>
      </c>
      <c r="G523" s="182">
        <v>800</v>
      </c>
      <c r="H523" s="182"/>
      <c r="I523" s="182"/>
    </row>
    <row r="524" spans="1:9" ht="13.5" customHeight="1" x14ac:dyDescent="0.25">
      <c r="A524" s="176" t="s">
        <v>312</v>
      </c>
      <c r="B524" s="332" t="s">
        <v>290</v>
      </c>
      <c r="C524" s="332"/>
      <c r="D524" s="182">
        <v>11180.34</v>
      </c>
      <c r="E524" s="205">
        <v>15000</v>
      </c>
      <c r="F524" s="205">
        <v>15000</v>
      </c>
      <c r="G524" s="182">
        <v>15000</v>
      </c>
      <c r="H524" s="182"/>
      <c r="I524" s="182"/>
    </row>
    <row r="525" spans="1:9" ht="13.5" customHeight="1" x14ac:dyDescent="0.25">
      <c r="A525" s="176" t="s">
        <v>313</v>
      </c>
      <c r="B525" s="332" t="s">
        <v>291</v>
      </c>
      <c r="C525" s="332"/>
      <c r="D525" s="182">
        <v>0</v>
      </c>
      <c r="E525" s="205">
        <v>800</v>
      </c>
      <c r="F525" s="205">
        <v>800</v>
      </c>
      <c r="G525" s="182">
        <v>800</v>
      </c>
      <c r="H525" s="182"/>
      <c r="I525" s="182"/>
    </row>
    <row r="526" spans="1:9" ht="13.5" customHeight="1" x14ac:dyDescent="0.25">
      <c r="A526" s="176" t="s">
        <v>314</v>
      </c>
      <c r="B526" s="332" t="s">
        <v>292</v>
      </c>
      <c r="C526" s="332"/>
      <c r="D526" s="182">
        <v>108.61</v>
      </c>
      <c r="E526" s="205">
        <v>1300</v>
      </c>
      <c r="F526" s="205">
        <v>1300</v>
      </c>
      <c r="G526" s="182">
        <v>1300</v>
      </c>
      <c r="H526" s="182"/>
      <c r="I526" s="182"/>
    </row>
    <row r="527" spans="1:9" ht="13.5" customHeight="1" x14ac:dyDescent="0.25">
      <c r="A527" s="176" t="s">
        <v>335</v>
      </c>
      <c r="B527" s="332" t="s">
        <v>295</v>
      </c>
      <c r="C527" s="332"/>
      <c r="D527" s="182">
        <v>0</v>
      </c>
      <c r="E527" s="205">
        <v>130</v>
      </c>
      <c r="F527" s="205">
        <v>130</v>
      </c>
      <c r="G527" s="182">
        <v>130</v>
      </c>
      <c r="H527" s="182"/>
      <c r="I527" s="182"/>
    </row>
    <row r="528" spans="1:9" ht="13.5" customHeight="1" x14ac:dyDescent="0.25">
      <c r="A528" s="176" t="s">
        <v>333</v>
      </c>
      <c r="B528" s="332" t="s">
        <v>329</v>
      </c>
      <c r="C528" s="332"/>
      <c r="D528" s="182">
        <v>139.96</v>
      </c>
      <c r="E528" s="205">
        <v>400</v>
      </c>
      <c r="F528" s="205">
        <v>400</v>
      </c>
      <c r="G528" s="182">
        <v>400</v>
      </c>
      <c r="H528" s="182"/>
      <c r="I528" s="182"/>
    </row>
    <row r="529" spans="1:9" x14ac:dyDescent="0.25">
      <c r="A529" s="169" t="s">
        <v>147</v>
      </c>
      <c r="B529" s="333" t="s">
        <v>148</v>
      </c>
      <c r="C529" s="333"/>
      <c r="D529" s="185">
        <f>SUM(D530+D537)</f>
        <v>9577.8200000000015</v>
      </c>
      <c r="E529" s="209">
        <f t="shared" ref="E529:F529" si="153">SUM(E530+E537)</f>
        <v>20500</v>
      </c>
      <c r="F529" s="209">
        <f t="shared" si="153"/>
        <v>18900</v>
      </c>
      <c r="G529" s="185">
        <f>SUM(G530+G537)</f>
        <v>23000</v>
      </c>
      <c r="H529" s="185">
        <f>SUM(H530+H537)</f>
        <v>23000</v>
      </c>
      <c r="I529" s="185">
        <f>SUM(I530+I537)</f>
        <v>23000</v>
      </c>
    </row>
    <row r="530" spans="1:9" ht="19.5" customHeight="1" x14ac:dyDescent="0.25">
      <c r="A530" s="172" t="s">
        <v>245</v>
      </c>
      <c r="B530" s="329" t="s">
        <v>170</v>
      </c>
      <c r="C530" s="329"/>
      <c r="D530" s="181">
        <f>SUM(D531:D536)</f>
        <v>890.12</v>
      </c>
      <c r="E530" s="203">
        <f t="shared" ref="E530:F530" si="154">SUM(E531:E536)</f>
        <v>3500</v>
      </c>
      <c r="F530" s="203">
        <f t="shared" si="154"/>
        <v>1900</v>
      </c>
      <c r="G530" s="181">
        <f>SUM(G531:G536)</f>
        <v>5000</v>
      </c>
      <c r="H530" s="181">
        <v>5000</v>
      </c>
      <c r="I530" s="181">
        <v>5000</v>
      </c>
    </row>
    <row r="531" spans="1:9" ht="15.75" customHeight="1" x14ac:dyDescent="0.25">
      <c r="A531" s="176" t="s">
        <v>283</v>
      </c>
      <c r="B531" s="332" t="s">
        <v>284</v>
      </c>
      <c r="C531" s="332"/>
      <c r="D531" s="182">
        <v>890.12</v>
      </c>
      <c r="E531" s="205">
        <v>400</v>
      </c>
      <c r="F531" s="205">
        <v>400</v>
      </c>
      <c r="G531" s="182">
        <v>1000</v>
      </c>
      <c r="H531" s="182"/>
      <c r="I531" s="182"/>
    </row>
    <row r="532" spans="1:9" ht="15.75" customHeight="1" x14ac:dyDescent="0.25">
      <c r="A532" s="176" t="s">
        <v>301</v>
      </c>
      <c r="B532" s="332" t="s">
        <v>285</v>
      </c>
      <c r="C532" s="332"/>
      <c r="D532" s="182">
        <v>0</v>
      </c>
      <c r="E532" s="205">
        <v>500</v>
      </c>
      <c r="F532" s="205">
        <v>500</v>
      </c>
      <c r="G532" s="182">
        <v>1500</v>
      </c>
      <c r="H532" s="182"/>
      <c r="I532" s="182"/>
    </row>
    <row r="533" spans="1:9" ht="15.75" customHeight="1" x14ac:dyDescent="0.25">
      <c r="A533" s="176" t="s">
        <v>334</v>
      </c>
      <c r="B533" s="332" t="s">
        <v>304</v>
      </c>
      <c r="C533" s="332"/>
      <c r="D533" s="182">
        <v>0</v>
      </c>
      <c r="E533" s="205">
        <v>200</v>
      </c>
      <c r="F533" s="205">
        <v>200</v>
      </c>
      <c r="G533" s="182">
        <v>0</v>
      </c>
      <c r="H533" s="182"/>
      <c r="I533" s="182"/>
    </row>
    <row r="534" spans="1:9" s="240" customFormat="1" ht="15.75" customHeight="1" x14ac:dyDescent="0.25">
      <c r="A534" s="246">
        <v>3232</v>
      </c>
      <c r="B534" s="332" t="s">
        <v>287</v>
      </c>
      <c r="C534" s="332"/>
      <c r="D534" s="245">
        <v>0</v>
      </c>
      <c r="E534" s="245">
        <v>800</v>
      </c>
      <c r="F534" s="245">
        <v>0</v>
      </c>
      <c r="G534" s="245">
        <v>300</v>
      </c>
      <c r="H534" s="245"/>
      <c r="I534" s="245"/>
    </row>
    <row r="535" spans="1:9" s="240" customFormat="1" ht="15.75" customHeight="1" x14ac:dyDescent="0.25">
      <c r="A535" s="246">
        <v>3235</v>
      </c>
      <c r="B535" s="332" t="s">
        <v>298</v>
      </c>
      <c r="C535" s="332"/>
      <c r="D535" s="245">
        <v>0</v>
      </c>
      <c r="E535" s="245">
        <v>800</v>
      </c>
      <c r="F535" s="245">
        <v>0</v>
      </c>
      <c r="G535" s="245">
        <v>700</v>
      </c>
      <c r="H535" s="245"/>
      <c r="I535" s="245"/>
    </row>
    <row r="536" spans="1:9" ht="15.75" customHeight="1" x14ac:dyDescent="0.25">
      <c r="A536" s="176" t="s">
        <v>312</v>
      </c>
      <c r="B536" s="332" t="s">
        <v>290</v>
      </c>
      <c r="C536" s="332"/>
      <c r="D536" s="182">
        <v>0</v>
      </c>
      <c r="E536" s="205">
        <v>800</v>
      </c>
      <c r="F536" s="205">
        <v>800</v>
      </c>
      <c r="G536" s="182">
        <v>1500</v>
      </c>
      <c r="H536" s="182"/>
      <c r="I536" s="182"/>
    </row>
    <row r="537" spans="1:9" ht="20.25" customHeight="1" x14ac:dyDescent="0.25">
      <c r="A537" s="172" t="s">
        <v>408</v>
      </c>
      <c r="B537" s="329" t="s">
        <v>398</v>
      </c>
      <c r="C537" s="329"/>
      <c r="D537" s="181">
        <f>SUM(D538:D540)</f>
        <v>8687.7000000000007</v>
      </c>
      <c r="E537" s="203">
        <f t="shared" ref="E537:F537" si="155">SUM(E538:E540)</f>
        <v>17000</v>
      </c>
      <c r="F537" s="203">
        <f t="shared" si="155"/>
        <v>17000</v>
      </c>
      <c r="G537" s="181">
        <f>SUM(G538:G540)</f>
        <v>18000</v>
      </c>
      <c r="H537" s="181">
        <v>18000</v>
      </c>
      <c r="I537" s="181">
        <v>18000</v>
      </c>
    </row>
    <row r="538" spans="1:9" ht="15.75" customHeight="1" x14ac:dyDescent="0.25">
      <c r="A538" s="176" t="s">
        <v>283</v>
      </c>
      <c r="B538" s="332" t="s">
        <v>284</v>
      </c>
      <c r="C538" s="332"/>
      <c r="D538" s="182">
        <v>1000</v>
      </c>
      <c r="E538" s="205">
        <v>1000</v>
      </c>
      <c r="F538" s="205">
        <v>1000</v>
      </c>
      <c r="G538" s="182">
        <v>1500</v>
      </c>
      <c r="H538" s="182"/>
      <c r="I538" s="182"/>
    </row>
    <row r="539" spans="1:9" x14ac:dyDescent="0.25">
      <c r="A539" s="176" t="s">
        <v>301</v>
      </c>
      <c r="B539" s="332" t="s">
        <v>285</v>
      </c>
      <c r="C539" s="332"/>
      <c r="D539" s="182">
        <v>800</v>
      </c>
      <c r="E539" s="205">
        <v>1500</v>
      </c>
      <c r="F539" s="205">
        <v>1500</v>
      </c>
      <c r="G539" s="182">
        <v>2000</v>
      </c>
      <c r="H539" s="182"/>
      <c r="I539" s="182"/>
    </row>
    <row r="540" spans="1:9" x14ac:dyDescent="0.25">
      <c r="A540" s="176" t="s">
        <v>312</v>
      </c>
      <c r="B540" s="332" t="s">
        <v>290</v>
      </c>
      <c r="C540" s="332"/>
      <c r="D540" s="182">
        <v>6887.7</v>
      </c>
      <c r="E540" s="205">
        <v>14500</v>
      </c>
      <c r="F540" s="205">
        <v>14500</v>
      </c>
      <c r="G540" s="182">
        <v>14500</v>
      </c>
      <c r="H540" s="182"/>
      <c r="I540" s="182"/>
    </row>
    <row r="541" spans="1:9" ht="24" x14ac:dyDescent="0.25">
      <c r="A541" s="167" t="s">
        <v>210</v>
      </c>
      <c r="B541" s="325" t="s">
        <v>211</v>
      </c>
      <c r="C541" s="325"/>
      <c r="D541" s="184">
        <f>SUM(D542)</f>
        <v>1130</v>
      </c>
      <c r="E541" s="207">
        <f t="shared" ref="E541:F542" si="156">SUM(E542)</f>
        <v>2000</v>
      </c>
      <c r="F541" s="207">
        <f t="shared" si="156"/>
        <v>2000</v>
      </c>
      <c r="G541" s="184">
        <f t="shared" ref="G541:I542" si="157">SUM(G542)</f>
        <v>3000</v>
      </c>
      <c r="H541" s="184">
        <f t="shared" si="157"/>
        <v>0</v>
      </c>
      <c r="I541" s="184">
        <f t="shared" si="157"/>
        <v>0</v>
      </c>
    </row>
    <row r="542" spans="1:9" x14ac:dyDescent="0.25">
      <c r="A542" s="169" t="s">
        <v>143</v>
      </c>
      <c r="B542" s="333" t="s">
        <v>144</v>
      </c>
      <c r="C542" s="333"/>
      <c r="D542" s="185">
        <f>SUM(D543)</f>
        <v>1130</v>
      </c>
      <c r="E542" s="209">
        <f t="shared" si="156"/>
        <v>2000</v>
      </c>
      <c r="F542" s="209">
        <f t="shared" si="156"/>
        <v>2000</v>
      </c>
      <c r="G542" s="185">
        <f t="shared" si="157"/>
        <v>3000</v>
      </c>
      <c r="H542" s="185">
        <f t="shared" si="157"/>
        <v>0</v>
      </c>
      <c r="I542" s="185">
        <f t="shared" si="157"/>
        <v>0</v>
      </c>
    </row>
    <row r="543" spans="1:9" ht="12.75" customHeight="1" x14ac:dyDescent="0.25">
      <c r="A543" s="172" t="s">
        <v>232</v>
      </c>
      <c r="B543" s="329" t="s">
        <v>146</v>
      </c>
      <c r="C543" s="329"/>
      <c r="D543" s="181">
        <f>SUM(D544:D545)</f>
        <v>1130</v>
      </c>
      <c r="E543" s="203">
        <f t="shared" ref="E543:F543" si="158">SUM(E544:E545)</f>
        <v>2000</v>
      </c>
      <c r="F543" s="203">
        <f t="shared" si="158"/>
        <v>2000</v>
      </c>
      <c r="G543" s="181">
        <f>SUM(G544:G545)</f>
        <v>3000</v>
      </c>
      <c r="H543" s="181">
        <v>0</v>
      </c>
      <c r="I543" s="181">
        <v>0</v>
      </c>
    </row>
    <row r="544" spans="1:9" x14ac:dyDescent="0.25">
      <c r="A544" s="176" t="s">
        <v>321</v>
      </c>
      <c r="B544" s="332" t="s">
        <v>322</v>
      </c>
      <c r="C544" s="332"/>
      <c r="D544" s="182">
        <v>1130</v>
      </c>
      <c r="E544" s="205">
        <v>1000</v>
      </c>
      <c r="F544" s="205">
        <v>1000</v>
      </c>
      <c r="G544" s="182">
        <v>1500</v>
      </c>
      <c r="H544" s="182"/>
      <c r="I544" s="182"/>
    </row>
    <row r="545" spans="1:16" ht="17.25" customHeight="1" x14ac:dyDescent="0.25">
      <c r="A545" s="176" t="s">
        <v>341</v>
      </c>
      <c r="B545" s="332" t="s">
        <v>323</v>
      </c>
      <c r="C545" s="332"/>
      <c r="D545" s="182">
        <v>0</v>
      </c>
      <c r="E545" s="205">
        <v>1000</v>
      </c>
      <c r="F545" s="205">
        <v>1000</v>
      </c>
      <c r="G545" s="182">
        <v>1500</v>
      </c>
      <c r="H545" s="182"/>
      <c r="I545" s="182"/>
      <c r="P545" s="171"/>
    </row>
    <row r="546" spans="1:16" x14ac:dyDescent="0.25">
      <c r="A546" s="165" t="s">
        <v>212</v>
      </c>
      <c r="B546" s="324" t="s">
        <v>213</v>
      </c>
      <c r="C546" s="324"/>
      <c r="D546" s="183">
        <f>SUM(D547+D589+D601)</f>
        <v>52546.16</v>
      </c>
      <c r="E546" s="206">
        <f t="shared" ref="E546:F546" si="159">SUM(E547+E589+E601)</f>
        <v>87200</v>
      </c>
      <c r="F546" s="206">
        <f t="shared" si="159"/>
        <v>86500</v>
      </c>
      <c r="G546" s="183">
        <f>SUM(G547+G589+G601)</f>
        <v>88000</v>
      </c>
      <c r="H546" s="241">
        <f t="shared" ref="H546:I546" si="160">SUM(H547+H589+H601)</f>
        <v>88000</v>
      </c>
      <c r="I546" s="241">
        <f t="shared" si="160"/>
        <v>88000</v>
      </c>
    </row>
    <row r="547" spans="1:16" ht="19.5" customHeight="1" x14ac:dyDescent="0.25">
      <c r="A547" s="167" t="s">
        <v>161</v>
      </c>
      <c r="B547" s="325" t="s">
        <v>214</v>
      </c>
      <c r="C547" s="325"/>
      <c r="D547" s="184">
        <f>SUM(D548+D558+D561+D582)</f>
        <v>41770.76</v>
      </c>
      <c r="E547" s="207">
        <f t="shared" ref="E547:F547" si="161">SUM(E548+E558+E561+E582)</f>
        <v>79700</v>
      </c>
      <c r="F547" s="207">
        <f t="shared" si="161"/>
        <v>79000</v>
      </c>
      <c r="G547" s="184">
        <f>SUM(G548+G558+G561+G582)</f>
        <v>82000</v>
      </c>
      <c r="H547" s="184">
        <f>SUM(H548+H558+H561+H582)</f>
        <v>82000</v>
      </c>
      <c r="I547" s="184">
        <f>SUM(I548+I558+I561+I582)</f>
        <v>82000</v>
      </c>
    </row>
    <row r="548" spans="1:16" x14ac:dyDescent="0.25">
      <c r="A548" s="169" t="s">
        <v>133</v>
      </c>
      <c r="B548" s="333" t="s">
        <v>50</v>
      </c>
      <c r="C548" s="333"/>
      <c r="D548" s="185">
        <f>SUM(D549)</f>
        <v>6100</v>
      </c>
      <c r="E548" s="209">
        <f t="shared" ref="E548:F548" si="162">SUM(E549)</f>
        <v>9700</v>
      </c>
      <c r="F548" s="209">
        <f t="shared" si="162"/>
        <v>9000</v>
      </c>
      <c r="G548" s="185">
        <f>SUM(G549)</f>
        <v>11000</v>
      </c>
      <c r="H548" s="185">
        <f>SUM(H549)</f>
        <v>11000</v>
      </c>
      <c r="I548" s="185">
        <f>SUM(I549)</f>
        <v>11000</v>
      </c>
    </row>
    <row r="549" spans="1:16" x14ac:dyDescent="0.25">
      <c r="A549" s="172" t="s">
        <v>228</v>
      </c>
      <c r="B549" s="329" t="s">
        <v>135</v>
      </c>
      <c r="C549" s="329"/>
      <c r="D549" s="181">
        <f>SUM(D550:D557)</f>
        <v>6100</v>
      </c>
      <c r="E549" s="203">
        <f t="shared" ref="E549:F549" si="163">SUM(E550:E557)</f>
        <v>9700</v>
      </c>
      <c r="F549" s="203">
        <f t="shared" si="163"/>
        <v>9000</v>
      </c>
      <c r="G549" s="181">
        <f>SUM(G550:G557)</f>
        <v>11000</v>
      </c>
      <c r="H549" s="181">
        <v>11000</v>
      </c>
      <c r="I549" s="181">
        <v>11000</v>
      </c>
    </row>
    <row r="550" spans="1:16" ht="15" customHeight="1" x14ac:dyDescent="0.25">
      <c r="A550" s="176" t="s">
        <v>278</v>
      </c>
      <c r="B550" s="332" t="s">
        <v>279</v>
      </c>
      <c r="C550" s="332"/>
      <c r="D550" s="182">
        <v>0</v>
      </c>
      <c r="E550" s="205">
        <v>100</v>
      </c>
      <c r="F550" s="205">
        <v>100</v>
      </c>
      <c r="G550" s="182">
        <v>100</v>
      </c>
      <c r="H550" s="182"/>
      <c r="I550" s="182"/>
    </row>
    <row r="551" spans="1:16" ht="15" customHeight="1" x14ac:dyDescent="0.25">
      <c r="A551" s="176" t="s">
        <v>283</v>
      </c>
      <c r="B551" s="332" t="s">
        <v>284</v>
      </c>
      <c r="C551" s="332"/>
      <c r="D551" s="182">
        <v>0</v>
      </c>
      <c r="E551" s="205">
        <v>50</v>
      </c>
      <c r="F551" s="205">
        <v>50</v>
      </c>
      <c r="G551" s="182">
        <v>50</v>
      </c>
      <c r="H551" s="182"/>
      <c r="I551" s="182"/>
    </row>
    <row r="552" spans="1:16" ht="15" customHeight="1" x14ac:dyDescent="0.25">
      <c r="A552" s="176" t="s">
        <v>305</v>
      </c>
      <c r="B552" s="332" t="s">
        <v>286</v>
      </c>
      <c r="C552" s="332"/>
      <c r="D552" s="182">
        <v>0</v>
      </c>
      <c r="E552" s="205">
        <v>50</v>
      </c>
      <c r="F552" s="205">
        <v>50</v>
      </c>
      <c r="G552" s="182">
        <v>50</v>
      </c>
      <c r="H552" s="182"/>
      <c r="I552" s="182"/>
    </row>
    <row r="553" spans="1:16" ht="15" customHeight="1" x14ac:dyDescent="0.25">
      <c r="A553" s="176" t="s">
        <v>307</v>
      </c>
      <c r="B553" s="332" t="s">
        <v>325</v>
      </c>
      <c r="C553" s="332"/>
      <c r="D553" s="182">
        <v>200</v>
      </c>
      <c r="E553" s="205">
        <v>200</v>
      </c>
      <c r="F553" s="205">
        <v>200</v>
      </c>
      <c r="G553" s="182">
        <v>200</v>
      </c>
      <c r="H553" s="182"/>
      <c r="I553" s="182"/>
    </row>
    <row r="554" spans="1:16" ht="15" customHeight="1" x14ac:dyDescent="0.25">
      <c r="A554" s="176">
        <v>3235</v>
      </c>
      <c r="B554" s="332" t="s">
        <v>298</v>
      </c>
      <c r="C554" s="332"/>
      <c r="D554" s="182">
        <v>100</v>
      </c>
      <c r="E554" s="205">
        <v>1100</v>
      </c>
      <c r="F554" s="205">
        <v>1100</v>
      </c>
      <c r="G554" s="182">
        <v>3000</v>
      </c>
      <c r="H554" s="182"/>
      <c r="I554" s="182"/>
    </row>
    <row r="555" spans="1:16" ht="15" customHeight="1" x14ac:dyDescent="0.25">
      <c r="A555" s="176">
        <v>3237</v>
      </c>
      <c r="B555" s="332" t="s">
        <v>346</v>
      </c>
      <c r="C555" s="332"/>
      <c r="D555" s="182">
        <v>5100</v>
      </c>
      <c r="E555" s="205">
        <v>6800</v>
      </c>
      <c r="F555" s="205">
        <v>6800</v>
      </c>
      <c r="G555" s="182">
        <v>6800</v>
      </c>
      <c r="H555" s="182"/>
      <c r="I555" s="182"/>
    </row>
    <row r="556" spans="1:16" s="240" customFormat="1" ht="15" customHeight="1" x14ac:dyDescent="0.25">
      <c r="A556" s="246">
        <v>3238</v>
      </c>
      <c r="B556" s="332" t="s">
        <v>291</v>
      </c>
      <c r="C556" s="332"/>
      <c r="D556" s="245">
        <v>0</v>
      </c>
      <c r="E556" s="245">
        <v>700</v>
      </c>
      <c r="F556" s="245">
        <v>0</v>
      </c>
      <c r="G556" s="245">
        <v>100</v>
      </c>
      <c r="H556" s="245"/>
      <c r="I556" s="245"/>
    </row>
    <row r="557" spans="1:16" ht="15" customHeight="1" x14ac:dyDescent="0.25">
      <c r="A557" s="176">
        <v>3239</v>
      </c>
      <c r="B557" s="332" t="s">
        <v>292</v>
      </c>
      <c r="C557" s="332"/>
      <c r="D557" s="182">
        <v>700</v>
      </c>
      <c r="E557" s="205">
        <v>700</v>
      </c>
      <c r="F557" s="205">
        <v>700</v>
      </c>
      <c r="G557" s="182">
        <v>700</v>
      </c>
      <c r="H557" s="182"/>
      <c r="I557" s="182"/>
    </row>
    <row r="558" spans="1:16" x14ac:dyDescent="0.25">
      <c r="A558" s="169" t="s">
        <v>136</v>
      </c>
      <c r="B558" s="333" t="s">
        <v>103</v>
      </c>
      <c r="C558" s="333"/>
      <c r="D558" s="185">
        <f>SUM(D559)</f>
        <v>5200</v>
      </c>
      <c r="E558" s="209">
        <f t="shared" ref="E558:F559" si="164">SUM(E559)</f>
        <v>2000</v>
      </c>
      <c r="F558" s="209">
        <f t="shared" si="164"/>
        <v>2000</v>
      </c>
      <c r="G558" s="185">
        <f>SUM(G559)</f>
        <v>2000</v>
      </c>
      <c r="H558" s="185">
        <f>SUM(H559)</f>
        <v>2000</v>
      </c>
      <c r="I558" s="185">
        <f>SUM(I559)</f>
        <v>2000</v>
      </c>
    </row>
    <row r="559" spans="1:16" ht="20.25" customHeight="1" x14ac:dyDescent="0.25">
      <c r="A559" s="172" t="s">
        <v>137</v>
      </c>
      <c r="B559" s="329" t="s">
        <v>138</v>
      </c>
      <c r="C559" s="329"/>
      <c r="D559" s="181">
        <f>SUM(D560)</f>
        <v>5200</v>
      </c>
      <c r="E559" s="203">
        <f t="shared" si="164"/>
        <v>2000</v>
      </c>
      <c r="F559" s="203">
        <f t="shared" si="164"/>
        <v>2000</v>
      </c>
      <c r="G559" s="181">
        <f>SUM(G560)</f>
        <v>2000</v>
      </c>
      <c r="H559" s="181">
        <v>2000</v>
      </c>
      <c r="I559" s="181">
        <v>2000</v>
      </c>
    </row>
    <row r="560" spans="1:16" x14ac:dyDescent="0.25">
      <c r="A560" s="176">
        <v>3237</v>
      </c>
      <c r="B560" s="332" t="s">
        <v>290</v>
      </c>
      <c r="C560" s="332"/>
      <c r="D560" s="182">
        <v>5200</v>
      </c>
      <c r="E560" s="205">
        <v>2000</v>
      </c>
      <c r="F560" s="205">
        <v>2000</v>
      </c>
      <c r="G560" s="182">
        <v>2000</v>
      </c>
      <c r="H560" s="182"/>
      <c r="I560" s="182"/>
    </row>
    <row r="561" spans="1:9" x14ac:dyDescent="0.25">
      <c r="A561" s="169" t="s">
        <v>143</v>
      </c>
      <c r="B561" s="333" t="s">
        <v>144</v>
      </c>
      <c r="C561" s="333"/>
      <c r="D561" s="185">
        <f>SUM(D562+D580)</f>
        <v>23203.530000000002</v>
      </c>
      <c r="E561" s="209">
        <f t="shared" ref="E561:F561" si="165">SUM(E562+E580)</f>
        <v>57500</v>
      </c>
      <c r="F561" s="209">
        <f t="shared" si="165"/>
        <v>57500</v>
      </c>
      <c r="G561" s="185">
        <f>SUM(G562+G580)</f>
        <v>58500</v>
      </c>
      <c r="H561" s="185">
        <f>SUM(H562+H580)</f>
        <v>58500</v>
      </c>
      <c r="I561" s="185">
        <f>SUM(I562+I580)</f>
        <v>58500</v>
      </c>
    </row>
    <row r="562" spans="1:9" ht="21" customHeight="1" x14ac:dyDescent="0.25">
      <c r="A562" s="172" t="s">
        <v>232</v>
      </c>
      <c r="B562" s="329" t="s">
        <v>146</v>
      </c>
      <c r="C562" s="329"/>
      <c r="D562" s="181">
        <f>SUM(D563:D579)</f>
        <v>23203.530000000002</v>
      </c>
      <c r="E562" s="203">
        <f t="shared" ref="E562:F562" si="166">SUM(E563:E579)</f>
        <v>55500</v>
      </c>
      <c r="F562" s="203">
        <f t="shared" si="166"/>
        <v>55500</v>
      </c>
      <c r="G562" s="181">
        <f>SUM(G563:G579)</f>
        <v>56500</v>
      </c>
      <c r="H562" s="181">
        <v>56500</v>
      </c>
      <c r="I562" s="181">
        <v>56500</v>
      </c>
    </row>
    <row r="563" spans="1:9" ht="14.25" customHeight="1" x14ac:dyDescent="0.25">
      <c r="A563" s="176" t="s">
        <v>278</v>
      </c>
      <c r="B563" s="332" t="s">
        <v>279</v>
      </c>
      <c r="C563" s="332"/>
      <c r="D563" s="182">
        <v>0</v>
      </c>
      <c r="E563" s="205">
        <v>100</v>
      </c>
      <c r="F563" s="205">
        <v>100</v>
      </c>
      <c r="G563" s="182">
        <v>200</v>
      </c>
      <c r="H563" s="182"/>
      <c r="I563" s="182"/>
    </row>
    <row r="564" spans="1:9" ht="14.25" customHeight="1" x14ac:dyDescent="0.25">
      <c r="A564" s="176">
        <v>3221</v>
      </c>
      <c r="B564" s="332" t="s">
        <v>300</v>
      </c>
      <c r="C564" s="332"/>
      <c r="D564" s="182">
        <v>41.33</v>
      </c>
      <c r="E564" s="205">
        <v>700</v>
      </c>
      <c r="F564" s="205">
        <v>700</v>
      </c>
      <c r="G564" s="182">
        <v>700</v>
      </c>
      <c r="H564" s="182"/>
      <c r="I564" s="182"/>
    </row>
    <row r="565" spans="1:9" ht="14.25" customHeight="1" x14ac:dyDescent="0.25">
      <c r="A565" s="176" t="s">
        <v>301</v>
      </c>
      <c r="B565" s="332" t="s">
        <v>285</v>
      </c>
      <c r="C565" s="332"/>
      <c r="D565" s="182">
        <v>0</v>
      </c>
      <c r="E565" s="205">
        <v>800</v>
      </c>
      <c r="F565" s="205">
        <v>800</v>
      </c>
      <c r="G565" s="182">
        <v>800</v>
      </c>
      <c r="H565" s="182"/>
      <c r="I565" s="182"/>
    </row>
    <row r="566" spans="1:9" ht="14.25" customHeight="1" x14ac:dyDescent="0.25">
      <c r="A566" s="176" t="s">
        <v>302</v>
      </c>
      <c r="B566" s="332" t="s">
        <v>347</v>
      </c>
      <c r="C566" s="332"/>
      <c r="D566" s="182">
        <v>77.709999999999994</v>
      </c>
      <c r="E566" s="205">
        <v>700</v>
      </c>
      <c r="F566" s="205">
        <v>700</v>
      </c>
      <c r="G566" s="182">
        <v>700</v>
      </c>
      <c r="H566" s="182"/>
      <c r="I566" s="182"/>
    </row>
    <row r="567" spans="1:9" ht="14.25" customHeight="1" x14ac:dyDescent="0.25">
      <c r="A567" s="176" t="s">
        <v>305</v>
      </c>
      <c r="B567" s="332" t="s">
        <v>286</v>
      </c>
      <c r="C567" s="332"/>
      <c r="D567" s="182">
        <v>45.92</v>
      </c>
      <c r="E567" s="205">
        <v>800</v>
      </c>
      <c r="F567" s="205">
        <v>800</v>
      </c>
      <c r="G567" s="182">
        <v>800</v>
      </c>
      <c r="H567" s="182"/>
      <c r="I567" s="182"/>
    </row>
    <row r="568" spans="1:9" ht="14.25" customHeight="1" x14ac:dyDescent="0.25">
      <c r="A568" s="176" t="s">
        <v>306</v>
      </c>
      <c r="B568" s="332" t="s">
        <v>287</v>
      </c>
      <c r="C568" s="332"/>
      <c r="D568" s="182">
        <v>0</v>
      </c>
      <c r="E568" s="205">
        <v>2000</v>
      </c>
      <c r="F568" s="205">
        <v>2000</v>
      </c>
      <c r="G568" s="182">
        <v>2000</v>
      </c>
      <c r="H568" s="182"/>
      <c r="I568" s="182"/>
    </row>
    <row r="569" spans="1:9" ht="14.25" customHeight="1" x14ac:dyDescent="0.25">
      <c r="A569" s="176" t="s">
        <v>307</v>
      </c>
      <c r="B569" s="332" t="s">
        <v>325</v>
      </c>
      <c r="C569" s="332"/>
      <c r="D569" s="182">
        <v>466.1</v>
      </c>
      <c r="E569" s="205">
        <v>2500</v>
      </c>
      <c r="F569" s="205">
        <v>2500</v>
      </c>
      <c r="G569" s="182">
        <v>2500</v>
      </c>
      <c r="H569" s="182"/>
      <c r="I569" s="182"/>
    </row>
    <row r="570" spans="1:9" ht="14.25" customHeight="1" x14ac:dyDescent="0.25">
      <c r="A570" s="176" t="s">
        <v>309</v>
      </c>
      <c r="B570" s="332" t="s">
        <v>288</v>
      </c>
      <c r="C570" s="332"/>
      <c r="D570" s="182">
        <v>0</v>
      </c>
      <c r="E570" s="205">
        <v>1500</v>
      </c>
      <c r="F570" s="205">
        <v>1500</v>
      </c>
      <c r="G570" s="182">
        <v>1500</v>
      </c>
      <c r="H570" s="182"/>
      <c r="I570" s="182"/>
    </row>
    <row r="571" spans="1:9" ht="14.25" customHeight="1" x14ac:dyDescent="0.25">
      <c r="A571" s="176" t="s">
        <v>310</v>
      </c>
      <c r="B571" s="332" t="s">
        <v>298</v>
      </c>
      <c r="C571" s="332"/>
      <c r="D571" s="182">
        <v>16333.35</v>
      </c>
      <c r="E571" s="205">
        <v>31900</v>
      </c>
      <c r="F571" s="205">
        <v>31900</v>
      </c>
      <c r="G571" s="182">
        <v>32000</v>
      </c>
      <c r="H571" s="182"/>
      <c r="I571" s="182"/>
    </row>
    <row r="572" spans="1:9" ht="14.25" customHeight="1" x14ac:dyDescent="0.25">
      <c r="A572" s="176" t="s">
        <v>312</v>
      </c>
      <c r="B572" s="332" t="s">
        <v>290</v>
      </c>
      <c r="C572" s="332"/>
      <c r="D572" s="182">
        <v>1861.18</v>
      </c>
      <c r="E572" s="205">
        <v>4200</v>
      </c>
      <c r="F572" s="205">
        <v>4200</v>
      </c>
      <c r="G572" s="182">
        <v>4600</v>
      </c>
      <c r="H572" s="182"/>
      <c r="I572" s="182"/>
    </row>
    <row r="573" spans="1:9" ht="14.25" customHeight="1" x14ac:dyDescent="0.25">
      <c r="A573" s="176" t="s">
        <v>313</v>
      </c>
      <c r="B573" s="332" t="s">
        <v>291</v>
      </c>
      <c r="C573" s="332"/>
      <c r="D573" s="182">
        <v>2787.12</v>
      </c>
      <c r="E573" s="205">
        <v>4000</v>
      </c>
      <c r="F573" s="205">
        <v>4000</v>
      </c>
      <c r="G573" s="182">
        <v>3400</v>
      </c>
      <c r="H573" s="182"/>
      <c r="I573" s="182"/>
    </row>
    <row r="574" spans="1:9" ht="14.25" customHeight="1" x14ac:dyDescent="0.25">
      <c r="A574" s="176" t="s">
        <v>314</v>
      </c>
      <c r="B574" s="332" t="s">
        <v>292</v>
      </c>
      <c r="C574" s="332"/>
      <c r="D574" s="182">
        <v>598.13</v>
      </c>
      <c r="E574" s="205">
        <v>4000</v>
      </c>
      <c r="F574" s="205">
        <v>4000</v>
      </c>
      <c r="G574" s="182">
        <v>3500</v>
      </c>
      <c r="H574" s="182"/>
      <c r="I574" s="182"/>
    </row>
    <row r="575" spans="1:9" ht="14.25" customHeight="1" x14ac:dyDescent="0.25">
      <c r="A575" s="176" t="s">
        <v>330</v>
      </c>
      <c r="B575" s="332" t="s">
        <v>348</v>
      </c>
      <c r="C575" s="332"/>
      <c r="D575" s="182">
        <v>100</v>
      </c>
      <c r="E575" s="205">
        <v>100</v>
      </c>
      <c r="F575" s="205">
        <v>100</v>
      </c>
      <c r="G575" s="182">
        <v>400</v>
      </c>
      <c r="H575" s="182"/>
      <c r="I575" s="182"/>
    </row>
    <row r="576" spans="1:9" ht="14.25" customHeight="1" x14ac:dyDescent="0.25">
      <c r="A576" s="176" t="s">
        <v>331</v>
      </c>
      <c r="B576" s="332" t="s">
        <v>316</v>
      </c>
      <c r="C576" s="332"/>
      <c r="D576" s="182">
        <v>0</v>
      </c>
      <c r="E576" s="205">
        <v>100</v>
      </c>
      <c r="F576" s="205">
        <v>100</v>
      </c>
      <c r="G576" s="182">
        <v>1000</v>
      </c>
      <c r="H576" s="182"/>
      <c r="I576" s="182"/>
    </row>
    <row r="577" spans="1:9" ht="14.25" customHeight="1" x14ac:dyDescent="0.25">
      <c r="A577" s="176" t="s">
        <v>335</v>
      </c>
      <c r="B577" s="332" t="s">
        <v>295</v>
      </c>
      <c r="C577" s="332"/>
      <c r="D577" s="182">
        <v>598.74</v>
      </c>
      <c r="E577" s="205">
        <v>1000</v>
      </c>
      <c r="F577" s="205">
        <v>1000</v>
      </c>
      <c r="G577" s="182">
        <v>1000</v>
      </c>
      <c r="H577" s="182"/>
      <c r="I577" s="182"/>
    </row>
    <row r="578" spans="1:9" ht="14.25" customHeight="1" x14ac:dyDescent="0.25">
      <c r="A578" s="176" t="s">
        <v>333</v>
      </c>
      <c r="B578" s="332" t="s">
        <v>329</v>
      </c>
      <c r="C578" s="332"/>
      <c r="D578" s="182">
        <v>0</v>
      </c>
      <c r="E578" s="205">
        <v>1000</v>
      </c>
      <c r="F578" s="205">
        <v>1000</v>
      </c>
      <c r="G578" s="182">
        <v>600</v>
      </c>
      <c r="H578" s="182"/>
      <c r="I578" s="182"/>
    </row>
    <row r="579" spans="1:9" ht="14.25" customHeight="1" x14ac:dyDescent="0.25">
      <c r="A579" s="176" t="s">
        <v>327</v>
      </c>
      <c r="B579" s="332" t="s">
        <v>319</v>
      </c>
      <c r="C579" s="332"/>
      <c r="D579" s="182">
        <v>293.95</v>
      </c>
      <c r="E579" s="205">
        <v>100</v>
      </c>
      <c r="F579" s="205">
        <v>100</v>
      </c>
      <c r="G579" s="182">
        <v>800</v>
      </c>
      <c r="H579" s="182"/>
      <c r="I579" s="182"/>
    </row>
    <row r="580" spans="1:9" ht="21.75" customHeight="1" x14ac:dyDescent="0.25">
      <c r="A580" s="172" t="s">
        <v>240</v>
      </c>
      <c r="B580" s="329" t="s">
        <v>166</v>
      </c>
      <c r="C580" s="329"/>
      <c r="D580" s="181">
        <v>0</v>
      </c>
      <c r="E580" s="203">
        <f t="shared" ref="E580:F580" si="167">SUM(E581)</f>
        <v>2000</v>
      </c>
      <c r="F580" s="203">
        <f t="shared" si="167"/>
        <v>2000</v>
      </c>
      <c r="G580" s="181">
        <f>SUM(G581)</f>
        <v>2000</v>
      </c>
      <c r="H580" s="181">
        <v>2000</v>
      </c>
      <c r="I580" s="181">
        <v>2000</v>
      </c>
    </row>
    <row r="581" spans="1:9" x14ac:dyDescent="0.25">
      <c r="A581" s="176">
        <v>3237</v>
      </c>
      <c r="B581" s="332" t="s">
        <v>349</v>
      </c>
      <c r="C581" s="332"/>
      <c r="D581" s="182">
        <v>0</v>
      </c>
      <c r="E581" s="205">
        <v>2000</v>
      </c>
      <c r="F581" s="205">
        <v>2000</v>
      </c>
      <c r="G581" s="182">
        <v>2000</v>
      </c>
      <c r="H581" s="182"/>
      <c r="I581" s="182"/>
    </row>
    <row r="582" spans="1:9" x14ac:dyDescent="0.25">
      <c r="A582" s="169" t="s">
        <v>147</v>
      </c>
      <c r="B582" s="333" t="s">
        <v>148</v>
      </c>
      <c r="C582" s="333"/>
      <c r="D582" s="185">
        <f>SUM(D583+D586)</f>
        <v>7267.2300000000005</v>
      </c>
      <c r="E582" s="209">
        <f t="shared" ref="E582:F582" si="168">SUM(E583+E586)</f>
        <v>10500</v>
      </c>
      <c r="F582" s="209">
        <f t="shared" si="168"/>
        <v>10500</v>
      </c>
      <c r="G582" s="185">
        <f>SUM(G583+G586)</f>
        <v>10500</v>
      </c>
      <c r="H582" s="185">
        <f>SUM(H583+H586)</f>
        <v>10500</v>
      </c>
      <c r="I582" s="185">
        <f>SUM(I583+I586)</f>
        <v>10500</v>
      </c>
    </row>
    <row r="583" spans="1:9" ht="20.25" customHeight="1" x14ac:dyDescent="0.25">
      <c r="A583" s="172" t="s">
        <v>241</v>
      </c>
      <c r="B583" s="329" t="s">
        <v>168</v>
      </c>
      <c r="C583" s="329"/>
      <c r="D583" s="181">
        <f>SUM(D584:D585)</f>
        <v>4767.2300000000005</v>
      </c>
      <c r="E583" s="203">
        <f t="shared" ref="E583:F583" si="169">SUM(E584:E585)</f>
        <v>6500</v>
      </c>
      <c r="F583" s="203">
        <f t="shared" si="169"/>
        <v>6500</v>
      </c>
      <c r="G583" s="181">
        <f>SUM(G584:G585)</f>
        <v>6500</v>
      </c>
      <c r="H583" s="181">
        <v>6500</v>
      </c>
      <c r="I583" s="181">
        <v>6500</v>
      </c>
    </row>
    <row r="584" spans="1:9" x14ac:dyDescent="0.25">
      <c r="A584" s="176" t="s">
        <v>310</v>
      </c>
      <c r="B584" s="332" t="s">
        <v>298</v>
      </c>
      <c r="C584" s="332"/>
      <c r="D584" s="182">
        <v>1063.2</v>
      </c>
      <c r="E584" s="205">
        <v>3000</v>
      </c>
      <c r="F584" s="205">
        <v>3000</v>
      </c>
      <c r="G584" s="182">
        <v>3000</v>
      </c>
      <c r="H584" s="182"/>
      <c r="I584" s="182"/>
    </row>
    <row r="585" spans="1:9" x14ac:dyDescent="0.25">
      <c r="A585" s="176">
        <v>3237</v>
      </c>
      <c r="B585" s="332" t="s">
        <v>290</v>
      </c>
      <c r="C585" s="332"/>
      <c r="D585" s="182">
        <v>3704.03</v>
      </c>
      <c r="E585" s="205">
        <v>3500</v>
      </c>
      <c r="F585" s="205">
        <v>3500</v>
      </c>
      <c r="G585" s="182">
        <v>3500</v>
      </c>
      <c r="H585" s="182"/>
      <c r="I585" s="182"/>
    </row>
    <row r="586" spans="1:9" ht="19.5" customHeight="1" x14ac:dyDescent="0.25">
      <c r="A586" s="172" t="s">
        <v>245</v>
      </c>
      <c r="B586" s="329" t="s">
        <v>170</v>
      </c>
      <c r="C586" s="329"/>
      <c r="D586" s="181">
        <f>SUM(D587:D588)</f>
        <v>2500</v>
      </c>
      <c r="E586" s="203">
        <f t="shared" ref="E586:F586" si="170">SUM(E587:E588)</f>
        <v>4000</v>
      </c>
      <c r="F586" s="203">
        <f t="shared" si="170"/>
        <v>4000</v>
      </c>
      <c r="G586" s="181">
        <f>SUM(G587:G588)</f>
        <v>4000</v>
      </c>
      <c r="H586" s="181">
        <v>4000</v>
      </c>
      <c r="I586" s="181">
        <v>4000</v>
      </c>
    </row>
    <row r="587" spans="1:9" x14ac:dyDescent="0.25">
      <c r="A587" s="176" t="s">
        <v>310</v>
      </c>
      <c r="B587" s="332" t="s">
        <v>298</v>
      </c>
      <c r="C587" s="332"/>
      <c r="D587" s="182">
        <v>1000</v>
      </c>
      <c r="E587" s="205">
        <v>2000</v>
      </c>
      <c r="F587" s="205">
        <v>2000</v>
      </c>
      <c r="G587" s="182">
        <v>2000</v>
      </c>
      <c r="H587" s="182"/>
      <c r="I587" s="182"/>
    </row>
    <row r="588" spans="1:9" x14ac:dyDescent="0.25">
      <c r="A588" s="176">
        <v>3237</v>
      </c>
      <c r="B588" s="332" t="s">
        <v>290</v>
      </c>
      <c r="C588" s="332"/>
      <c r="D588" s="182">
        <v>1500</v>
      </c>
      <c r="E588" s="205">
        <v>2000</v>
      </c>
      <c r="F588" s="205">
        <v>2000</v>
      </c>
      <c r="G588" s="182">
        <v>2000</v>
      </c>
      <c r="H588" s="182"/>
      <c r="I588" s="182"/>
    </row>
    <row r="589" spans="1:9" x14ac:dyDescent="0.25">
      <c r="A589" s="167" t="s">
        <v>189</v>
      </c>
      <c r="B589" s="325" t="s">
        <v>215</v>
      </c>
      <c r="C589" s="325"/>
      <c r="D589" s="184">
        <f>SUM(D590+D595)</f>
        <v>775.4</v>
      </c>
      <c r="E589" s="207">
        <f t="shared" ref="E589:F589" si="171">SUM(E590+E595)</f>
        <v>6000</v>
      </c>
      <c r="F589" s="207">
        <f t="shared" si="171"/>
        <v>6000</v>
      </c>
      <c r="G589" s="184">
        <f>SUM(G590+G595)</f>
        <v>6000</v>
      </c>
      <c r="H589" s="184">
        <f>SUM(H590+H595)</f>
        <v>6000</v>
      </c>
      <c r="I589" s="184">
        <f>SUM(I590+I595)</f>
        <v>6000</v>
      </c>
    </row>
    <row r="590" spans="1:9" x14ac:dyDescent="0.25">
      <c r="A590" s="169" t="s">
        <v>133</v>
      </c>
      <c r="B590" s="333" t="s">
        <v>50</v>
      </c>
      <c r="C590" s="333"/>
      <c r="D590" s="185">
        <f>SUM(D591)</f>
        <v>775.4</v>
      </c>
      <c r="E590" s="209">
        <f t="shared" ref="E590:F590" si="172">SUM(E591)</f>
        <v>1000</v>
      </c>
      <c r="F590" s="209">
        <f t="shared" si="172"/>
        <v>1000</v>
      </c>
      <c r="G590" s="185">
        <f>SUM(G591)</f>
        <v>1000</v>
      </c>
      <c r="H590" s="185">
        <f>SUM(H591)</f>
        <v>1000</v>
      </c>
      <c r="I590" s="185">
        <f>SUM(I591)</f>
        <v>1000</v>
      </c>
    </row>
    <row r="591" spans="1:9" x14ac:dyDescent="0.25">
      <c r="A591" s="172" t="s">
        <v>228</v>
      </c>
      <c r="B591" s="329" t="s">
        <v>135</v>
      </c>
      <c r="C591" s="329"/>
      <c r="D591" s="181">
        <f>SUM(D592:D593)</f>
        <v>775.4</v>
      </c>
      <c r="E591" s="203">
        <f t="shared" ref="E591:F591" si="173">SUM(E592:E593)</f>
        <v>1000</v>
      </c>
      <c r="F591" s="203">
        <f t="shared" si="173"/>
        <v>1000</v>
      </c>
      <c r="G591" s="181">
        <f>SUM(G592:G594)</f>
        <v>1000</v>
      </c>
      <c r="H591" s="181">
        <v>1000</v>
      </c>
      <c r="I591" s="181">
        <v>1000</v>
      </c>
    </row>
    <row r="592" spans="1:9" x14ac:dyDescent="0.25">
      <c r="A592" s="176" t="s">
        <v>312</v>
      </c>
      <c r="B592" s="332" t="s">
        <v>290</v>
      </c>
      <c r="C592" s="332"/>
      <c r="D592" s="182">
        <v>650.80999999999995</v>
      </c>
      <c r="E592" s="205">
        <v>875</v>
      </c>
      <c r="F592" s="205">
        <v>875</v>
      </c>
      <c r="G592" s="182">
        <v>775</v>
      </c>
      <c r="H592" s="182"/>
      <c r="I592" s="182"/>
    </row>
    <row r="593" spans="1:9" ht="15.75" customHeight="1" x14ac:dyDescent="0.25">
      <c r="A593" s="176" t="s">
        <v>330</v>
      </c>
      <c r="B593" s="332" t="s">
        <v>326</v>
      </c>
      <c r="C593" s="332"/>
      <c r="D593" s="182">
        <v>124.59</v>
      </c>
      <c r="E593" s="205">
        <v>125</v>
      </c>
      <c r="F593" s="205">
        <v>125</v>
      </c>
      <c r="G593" s="182">
        <v>125</v>
      </c>
      <c r="H593" s="182"/>
      <c r="I593" s="182"/>
    </row>
    <row r="594" spans="1:9" s="240" customFormat="1" ht="15.75" customHeight="1" x14ac:dyDescent="0.25">
      <c r="A594" s="246">
        <v>3293</v>
      </c>
      <c r="B594" s="332" t="s">
        <v>316</v>
      </c>
      <c r="C594" s="332"/>
      <c r="D594" s="245">
        <v>0</v>
      </c>
      <c r="E594" s="245">
        <v>125</v>
      </c>
      <c r="F594" s="245">
        <v>0</v>
      </c>
      <c r="G594" s="245">
        <v>100</v>
      </c>
      <c r="H594" s="245"/>
      <c r="I594" s="245"/>
    </row>
    <row r="595" spans="1:9" x14ac:dyDescent="0.25">
      <c r="A595" s="169" t="s">
        <v>147</v>
      </c>
      <c r="B595" s="333" t="s">
        <v>148</v>
      </c>
      <c r="C595" s="333"/>
      <c r="D595" s="185">
        <v>0</v>
      </c>
      <c r="E595" s="209">
        <f t="shared" ref="E595:F595" si="174">SUM(E596)</f>
        <v>5000</v>
      </c>
      <c r="F595" s="209">
        <f t="shared" si="174"/>
        <v>5000</v>
      </c>
      <c r="G595" s="185">
        <f>SUM(G596)</f>
        <v>5000</v>
      </c>
      <c r="H595" s="185">
        <f>SUM(H596)</f>
        <v>5000</v>
      </c>
      <c r="I595" s="185">
        <f>SUM(I596)</f>
        <v>5000</v>
      </c>
    </row>
    <row r="596" spans="1:9" ht="16.5" customHeight="1" x14ac:dyDescent="0.25">
      <c r="A596" s="172" t="s">
        <v>241</v>
      </c>
      <c r="B596" s="329" t="s">
        <v>168</v>
      </c>
      <c r="C596" s="329"/>
      <c r="D596" s="181">
        <v>0</v>
      </c>
      <c r="E596" s="203">
        <f t="shared" ref="E596:F596" si="175">SUM(E597:E600)</f>
        <v>5000</v>
      </c>
      <c r="F596" s="203">
        <f t="shared" si="175"/>
        <v>5000</v>
      </c>
      <c r="G596" s="181">
        <f>SUM(G597:G600)</f>
        <v>5000</v>
      </c>
      <c r="H596" s="181">
        <v>5000</v>
      </c>
      <c r="I596" s="181">
        <v>5000</v>
      </c>
    </row>
    <row r="597" spans="1:9" ht="14.25" customHeight="1" x14ac:dyDescent="0.25">
      <c r="A597" s="176" t="s">
        <v>307</v>
      </c>
      <c r="B597" s="332" t="s">
        <v>325</v>
      </c>
      <c r="C597" s="332"/>
      <c r="D597" s="182">
        <v>0</v>
      </c>
      <c r="E597" s="205">
        <v>500</v>
      </c>
      <c r="F597" s="205">
        <v>500</v>
      </c>
      <c r="G597" s="182">
        <v>0</v>
      </c>
      <c r="H597" s="182"/>
      <c r="I597" s="182"/>
    </row>
    <row r="598" spans="1:9" x14ac:dyDescent="0.25">
      <c r="A598" s="176" t="s">
        <v>310</v>
      </c>
      <c r="B598" s="332" t="s">
        <v>298</v>
      </c>
      <c r="C598" s="332"/>
      <c r="D598" s="182">
        <v>0</v>
      </c>
      <c r="E598" s="205">
        <v>1000</v>
      </c>
      <c r="F598" s="205">
        <v>1000</v>
      </c>
      <c r="G598" s="182">
        <v>500</v>
      </c>
      <c r="H598" s="182"/>
      <c r="I598" s="182"/>
    </row>
    <row r="599" spans="1:9" x14ac:dyDescent="0.25">
      <c r="A599" s="176">
        <v>3237</v>
      </c>
      <c r="B599" s="332" t="s">
        <v>290</v>
      </c>
      <c r="C599" s="332"/>
      <c r="D599" s="182">
        <v>0</v>
      </c>
      <c r="E599" s="205">
        <v>3000</v>
      </c>
      <c r="F599" s="205">
        <v>3000</v>
      </c>
      <c r="G599" s="182">
        <v>4000</v>
      </c>
      <c r="H599" s="182"/>
      <c r="I599" s="182"/>
    </row>
    <row r="600" spans="1:9" x14ac:dyDescent="0.25">
      <c r="A600" s="176" t="s">
        <v>314</v>
      </c>
      <c r="B600" s="332" t="s">
        <v>292</v>
      </c>
      <c r="C600" s="332"/>
      <c r="D600" s="182">
        <v>0</v>
      </c>
      <c r="E600" s="205">
        <v>500</v>
      </c>
      <c r="F600" s="205">
        <v>500</v>
      </c>
      <c r="G600" s="182">
        <v>500</v>
      </c>
      <c r="H600" s="182"/>
      <c r="I600" s="182"/>
    </row>
    <row r="601" spans="1:9" ht="24" x14ac:dyDescent="0.25">
      <c r="A601" s="167" t="s">
        <v>350</v>
      </c>
      <c r="B601" s="325" t="s">
        <v>216</v>
      </c>
      <c r="C601" s="325"/>
      <c r="D601" s="184">
        <f>SUM(D602+D605)</f>
        <v>10000</v>
      </c>
      <c r="E601" s="207">
        <f t="shared" ref="E601:F601" si="176">SUM(E602+E605)</f>
        <v>1500</v>
      </c>
      <c r="F601" s="207">
        <f t="shared" si="176"/>
        <v>1500</v>
      </c>
      <c r="G601" s="184">
        <f>SUM(G602+G605)</f>
        <v>0</v>
      </c>
      <c r="H601" s="184">
        <f>SUM(H602)</f>
        <v>0</v>
      </c>
      <c r="I601" s="184">
        <f>SUM(I602)</f>
        <v>0</v>
      </c>
    </row>
    <row r="602" spans="1:9" x14ac:dyDescent="0.25">
      <c r="A602" s="169" t="s">
        <v>143</v>
      </c>
      <c r="B602" s="333" t="s">
        <v>144</v>
      </c>
      <c r="C602" s="333"/>
      <c r="D602" s="185">
        <f>SUM(D603)</f>
        <v>0</v>
      </c>
      <c r="E602" s="209">
        <v>0</v>
      </c>
      <c r="F602" s="209">
        <v>0</v>
      </c>
      <c r="G602" s="185">
        <v>0</v>
      </c>
      <c r="H602" s="185">
        <v>0</v>
      </c>
      <c r="I602" s="185">
        <v>0</v>
      </c>
    </row>
    <row r="603" spans="1:9" ht="20.25" customHeight="1" x14ac:dyDescent="0.25">
      <c r="A603" s="172" t="s">
        <v>232</v>
      </c>
      <c r="B603" s="329" t="s">
        <v>146</v>
      </c>
      <c r="C603" s="329"/>
      <c r="D603" s="181">
        <f>SUM(D604)</f>
        <v>0</v>
      </c>
      <c r="E603" s="203">
        <v>0</v>
      </c>
      <c r="F603" s="203">
        <v>0</v>
      </c>
      <c r="G603" s="181">
        <v>0</v>
      </c>
      <c r="H603" s="181">
        <v>0</v>
      </c>
      <c r="I603" s="181">
        <v>0</v>
      </c>
    </row>
    <row r="604" spans="1:9" x14ac:dyDescent="0.25">
      <c r="A604" s="176" t="s">
        <v>321</v>
      </c>
      <c r="B604" s="332" t="s">
        <v>322</v>
      </c>
      <c r="C604" s="332"/>
      <c r="D604" s="182">
        <v>0</v>
      </c>
      <c r="E604" s="205">
        <v>0</v>
      </c>
      <c r="F604" s="205">
        <v>0</v>
      </c>
      <c r="G604" s="182">
        <v>0</v>
      </c>
      <c r="H604" s="182"/>
      <c r="I604" s="182"/>
    </row>
    <row r="605" spans="1:9" x14ac:dyDescent="0.25">
      <c r="A605" s="169" t="s">
        <v>147</v>
      </c>
      <c r="B605" s="333" t="s">
        <v>148</v>
      </c>
      <c r="C605" s="333"/>
      <c r="D605" s="185">
        <f>SUM(D606)</f>
        <v>10000</v>
      </c>
      <c r="E605" s="209">
        <f t="shared" ref="E605:F606" si="177">SUM(E606)</f>
        <v>1500</v>
      </c>
      <c r="F605" s="209">
        <f t="shared" si="177"/>
        <v>1500</v>
      </c>
      <c r="G605" s="185">
        <f>SUM(G606)</f>
        <v>0</v>
      </c>
      <c r="H605" s="185">
        <v>0</v>
      </c>
      <c r="I605" s="185">
        <v>0</v>
      </c>
    </row>
    <row r="606" spans="1:9" ht="15.75" customHeight="1" x14ac:dyDescent="0.25">
      <c r="A606" s="172" t="s">
        <v>241</v>
      </c>
      <c r="B606" s="329" t="s">
        <v>168</v>
      </c>
      <c r="C606" s="329"/>
      <c r="D606" s="181">
        <f>SUM(D607)</f>
        <v>10000</v>
      </c>
      <c r="E606" s="203">
        <f t="shared" si="177"/>
        <v>1500</v>
      </c>
      <c r="F606" s="203">
        <f t="shared" si="177"/>
        <v>1500</v>
      </c>
      <c r="G606" s="181">
        <f>SUM(G607)</f>
        <v>0</v>
      </c>
      <c r="H606" s="181">
        <v>0</v>
      </c>
      <c r="I606" s="181">
        <v>0</v>
      </c>
    </row>
    <row r="607" spans="1:9" x14ac:dyDescent="0.25">
      <c r="A607" s="176" t="s">
        <v>321</v>
      </c>
      <c r="B607" s="332" t="s">
        <v>322</v>
      </c>
      <c r="C607" s="332"/>
      <c r="D607" s="182">
        <v>10000</v>
      </c>
      <c r="E607" s="205">
        <v>1500</v>
      </c>
      <c r="F607" s="205">
        <v>1500</v>
      </c>
      <c r="G607" s="182">
        <v>0</v>
      </c>
      <c r="H607" s="182"/>
      <c r="I607" s="182"/>
    </row>
    <row r="608" spans="1:9" x14ac:dyDescent="0.25">
      <c r="A608" s="165" t="s">
        <v>217</v>
      </c>
      <c r="B608" s="324" t="s">
        <v>218</v>
      </c>
      <c r="C608" s="324"/>
      <c r="D608" s="183">
        <f>SUM(D609+D618)</f>
        <v>34938.949999999997</v>
      </c>
      <c r="E608" s="206">
        <v>0</v>
      </c>
      <c r="F608" s="206">
        <v>0</v>
      </c>
      <c r="G608" s="183">
        <f>SUM(G609+G618+G633)</f>
        <v>147795</v>
      </c>
      <c r="H608" s="241">
        <f t="shared" ref="H608:I608" si="178">SUM(H609+H618+H633)</f>
        <v>122514</v>
      </c>
      <c r="I608" s="241">
        <f t="shared" si="178"/>
        <v>93726</v>
      </c>
    </row>
    <row r="609" spans="1:10" ht="24" customHeight="1" x14ac:dyDescent="0.25">
      <c r="A609" s="167" t="s">
        <v>221</v>
      </c>
      <c r="B609" s="325" t="s">
        <v>222</v>
      </c>
      <c r="C609" s="325"/>
      <c r="D609" s="184">
        <f>SUM(D610)</f>
        <v>34938.949999999997</v>
      </c>
      <c r="E609" s="207">
        <v>0</v>
      </c>
      <c r="F609" s="207">
        <v>0</v>
      </c>
      <c r="G609" s="184">
        <v>0</v>
      </c>
      <c r="H609" s="184">
        <v>0</v>
      </c>
      <c r="I609" s="184">
        <v>0</v>
      </c>
    </row>
    <row r="610" spans="1:10" ht="12.75" customHeight="1" x14ac:dyDescent="0.25">
      <c r="A610" s="169" t="s">
        <v>147</v>
      </c>
      <c r="B610" s="333" t="s">
        <v>148</v>
      </c>
      <c r="C610" s="333"/>
      <c r="D610" s="185">
        <f>SUM(D611)</f>
        <v>34938.949999999997</v>
      </c>
      <c r="E610" s="209">
        <v>0</v>
      </c>
      <c r="F610" s="209">
        <v>0</v>
      </c>
      <c r="G610" s="185">
        <v>0</v>
      </c>
      <c r="H610" s="185">
        <v>0</v>
      </c>
      <c r="I610" s="185">
        <v>0</v>
      </c>
    </row>
    <row r="611" spans="1:10" ht="15.75" customHeight="1" x14ac:dyDescent="0.25">
      <c r="A611" s="172" t="s">
        <v>409</v>
      </c>
      <c r="B611" s="329" t="s">
        <v>220</v>
      </c>
      <c r="C611" s="329"/>
      <c r="D611" s="181">
        <f>SUM(D612:D617)</f>
        <v>34938.949999999997</v>
      </c>
      <c r="E611" s="203">
        <v>0</v>
      </c>
      <c r="F611" s="203">
        <v>0</v>
      </c>
      <c r="G611" s="181">
        <v>0</v>
      </c>
      <c r="H611" s="181">
        <v>0</v>
      </c>
      <c r="I611" s="181">
        <v>0</v>
      </c>
    </row>
    <row r="612" spans="1:10" ht="13.5" customHeight="1" x14ac:dyDescent="0.25">
      <c r="A612" s="176">
        <v>3221</v>
      </c>
      <c r="B612" s="332" t="s">
        <v>284</v>
      </c>
      <c r="C612" s="332"/>
      <c r="D612" s="182">
        <v>1939.11</v>
      </c>
      <c r="E612" s="205"/>
      <c r="F612" s="205">
        <v>0</v>
      </c>
      <c r="G612" s="182">
        <v>0</v>
      </c>
      <c r="H612" s="182"/>
      <c r="I612" s="182"/>
    </row>
    <row r="613" spans="1:10" ht="13.5" customHeight="1" x14ac:dyDescent="0.25">
      <c r="A613" s="176" t="s">
        <v>301</v>
      </c>
      <c r="B613" s="332" t="s">
        <v>285</v>
      </c>
      <c r="C613" s="332"/>
      <c r="D613" s="182">
        <v>12120.34</v>
      </c>
      <c r="E613" s="205"/>
      <c r="F613" s="225">
        <v>0</v>
      </c>
      <c r="G613" s="225">
        <v>0</v>
      </c>
      <c r="H613" s="182"/>
      <c r="I613" s="182"/>
    </row>
    <row r="614" spans="1:10" s="221" customFormat="1" ht="13.5" customHeight="1" x14ac:dyDescent="0.25">
      <c r="A614" s="226">
        <v>3231</v>
      </c>
      <c r="B614" s="224" t="s">
        <v>286</v>
      </c>
      <c r="C614" s="224"/>
      <c r="D614" s="225">
        <v>2486.91</v>
      </c>
      <c r="E614" s="225"/>
      <c r="F614" s="225">
        <v>0</v>
      </c>
      <c r="G614" s="225">
        <v>0</v>
      </c>
      <c r="H614" s="225"/>
      <c r="I614" s="225"/>
    </row>
    <row r="615" spans="1:10" ht="13.5" customHeight="1" x14ac:dyDescent="0.25">
      <c r="A615" s="176" t="s">
        <v>313</v>
      </c>
      <c r="B615" s="332" t="s">
        <v>291</v>
      </c>
      <c r="C615" s="332"/>
      <c r="D615" s="182">
        <v>4500</v>
      </c>
      <c r="E615" s="205"/>
      <c r="F615" s="225">
        <v>0</v>
      </c>
      <c r="G615" s="225">
        <v>0</v>
      </c>
      <c r="H615" s="182"/>
      <c r="I615" s="182"/>
    </row>
    <row r="616" spans="1:10" s="221" customFormat="1" ht="18.75" customHeight="1" x14ac:dyDescent="0.25">
      <c r="A616" s="226" t="s">
        <v>351</v>
      </c>
      <c r="B616" s="332" t="s">
        <v>223</v>
      </c>
      <c r="C616" s="332"/>
      <c r="D616" s="225">
        <v>7833.53</v>
      </c>
      <c r="E616" s="225"/>
      <c r="F616" s="225">
        <v>0</v>
      </c>
      <c r="G616" s="225">
        <v>0</v>
      </c>
      <c r="H616" s="225"/>
      <c r="I616" s="225"/>
    </row>
    <row r="617" spans="1:10" s="221" customFormat="1" ht="13.5" customHeight="1" x14ac:dyDescent="0.25">
      <c r="A617" s="226" t="s">
        <v>352</v>
      </c>
      <c r="B617" s="332" t="s">
        <v>353</v>
      </c>
      <c r="C617" s="332"/>
      <c r="D617" s="225">
        <v>6059.06</v>
      </c>
      <c r="E617" s="225"/>
      <c r="F617" s="225">
        <v>0</v>
      </c>
      <c r="G617" s="225">
        <v>0</v>
      </c>
      <c r="H617" s="225"/>
      <c r="I617" s="225"/>
    </row>
    <row r="618" spans="1:10" ht="24" customHeight="1" x14ac:dyDescent="0.4">
      <c r="A618" s="167" t="s">
        <v>404</v>
      </c>
      <c r="B618" s="325" t="s">
        <v>405</v>
      </c>
      <c r="C618" s="325"/>
      <c r="D618" s="184">
        <v>0</v>
      </c>
      <c r="E618" s="207">
        <v>0</v>
      </c>
      <c r="F618" s="207">
        <v>0</v>
      </c>
      <c r="G618" s="184">
        <f>SUM(G619+G626)</f>
        <v>17518</v>
      </c>
      <c r="H618" s="252">
        <f t="shared" ref="H618:I618" si="179">SUM(H619+H626)</f>
        <v>122514</v>
      </c>
      <c r="I618" s="252">
        <f t="shared" si="179"/>
        <v>93726</v>
      </c>
      <c r="J618" s="261"/>
    </row>
    <row r="619" spans="1:10" s="240" customFormat="1" x14ac:dyDescent="0.25">
      <c r="A619" s="169" t="s">
        <v>133</v>
      </c>
      <c r="B619" s="333" t="s">
        <v>50</v>
      </c>
      <c r="C619" s="333"/>
      <c r="D619" s="243">
        <f>SUM(D620)</f>
        <v>0</v>
      </c>
      <c r="E619" s="243">
        <f t="shared" ref="E619:F619" si="180">SUM(E620)</f>
        <v>1000</v>
      </c>
      <c r="F619" s="243">
        <f t="shared" si="180"/>
        <v>0</v>
      </c>
      <c r="G619" s="243">
        <f>SUM(G620)</f>
        <v>3504</v>
      </c>
      <c r="H619" s="243">
        <f>SUM(H620)</f>
        <v>24502</v>
      </c>
      <c r="I619" s="243">
        <f>SUM(I620)</f>
        <v>18745</v>
      </c>
    </row>
    <row r="620" spans="1:10" s="240" customFormat="1" x14ac:dyDescent="0.25">
      <c r="A620" s="172" t="s">
        <v>228</v>
      </c>
      <c r="B620" s="329" t="s">
        <v>135</v>
      </c>
      <c r="C620" s="329"/>
      <c r="D620" s="244">
        <f>SUM(D621:D622)</f>
        <v>0</v>
      </c>
      <c r="E620" s="244">
        <f t="shared" ref="E620:F620" si="181">SUM(E621:E622)</f>
        <v>1000</v>
      </c>
      <c r="F620" s="244">
        <f t="shared" si="181"/>
        <v>0</v>
      </c>
      <c r="G620" s="244">
        <f>SUM(G621:G625)</f>
        <v>3504</v>
      </c>
      <c r="H620" s="244">
        <v>24502</v>
      </c>
      <c r="I620" s="244">
        <v>18745</v>
      </c>
    </row>
    <row r="621" spans="1:10" s="240" customFormat="1" x14ac:dyDescent="0.25">
      <c r="A621" s="246">
        <v>3111</v>
      </c>
      <c r="B621" s="332" t="s">
        <v>273</v>
      </c>
      <c r="C621" s="332"/>
      <c r="D621" s="245">
        <v>0</v>
      </c>
      <c r="E621" s="245">
        <v>875</v>
      </c>
      <c r="F621" s="245">
        <v>0</v>
      </c>
      <c r="G621" s="245">
        <v>1521</v>
      </c>
      <c r="H621" s="245"/>
      <c r="I621" s="245"/>
    </row>
    <row r="622" spans="1:10" s="240" customFormat="1" ht="15.75" customHeight="1" x14ac:dyDescent="0.25">
      <c r="A622" s="246">
        <v>3132</v>
      </c>
      <c r="B622" s="332" t="s">
        <v>277</v>
      </c>
      <c r="C622" s="332"/>
      <c r="D622" s="245">
        <v>0</v>
      </c>
      <c r="E622" s="245">
        <v>125</v>
      </c>
      <c r="F622" s="245">
        <v>0</v>
      </c>
      <c r="G622" s="245">
        <v>251</v>
      </c>
      <c r="H622" s="245"/>
      <c r="I622" s="245"/>
    </row>
    <row r="623" spans="1:10" s="240" customFormat="1" ht="15.75" customHeight="1" x14ac:dyDescent="0.25">
      <c r="A623" s="246">
        <v>3211</v>
      </c>
      <c r="B623" s="332" t="s">
        <v>279</v>
      </c>
      <c r="C623" s="332"/>
      <c r="D623" s="245">
        <v>0</v>
      </c>
      <c r="E623" s="245">
        <v>125</v>
      </c>
      <c r="F623" s="245">
        <v>0</v>
      </c>
      <c r="G623" s="245">
        <v>266</v>
      </c>
      <c r="H623" s="245"/>
      <c r="I623" s="245"/>
    </row>
    <row r="624" spans="1:10" s="240" customFormat="1" ht="15.75" customHeight="1" x14ac:dyDescent="0.25">
      <c r="A624" s="246">
        <v>3237</v>
      </c>
      <c r="B624" s="332" t="s">
        <v>338</v>
      </c>
      <c r="C624" s="332"/>
      <c r="D624" s="245">
        <v>0</v>
      </c>
      <c r="E624" s="245">
        <v>125</v>
      </c>
      <c r="F624" s="245">
        <v>0</v>
      </c>
      <c r="G624" s="245">
        <v>1200</v>
      </c>
      <c r="H624" s="245"/>
      <c r="I624" s="245"/>
    </row>
    <row r="625" spans="1:13" s="240" customFormat="1" ht="15.75" customHeight="1" x14ac:dyDescent="0.25">
      <c r="A625" s="246">
        <v>3299</v>
      </c>
      <c r="B625" s="332" t="s">
        <v>329</v>
      </c>
      <c r="C625" s="332"/>
      <c r="D625" s="245">
        <v>0</v>
      </c>
      <c r="E625" s="245">
        <v>125</v>
      </c>
      <c r="F625" s="245">
        <v>0</v>
      </c>
      <c r="G625" s="245">
        <v>266</v>
      </c>
      <c r="H625" s="245"/>
      <c r="I625" s="245"/>
    </row>
    <row r="626" spans="1:13" s="240" customFormat="1" ht="12.75" customHeight="1" x14ac:dyDescent="0.25">
      <c r="A626" s="169" t="s">
        <v>147</v>
      </c>
      <c r="B626" s="333" t="s">
        <v>148</v>
      </c>
      <c r="C626" s="333"/>
      <c r="D626" s="243">
        <f>SUM(D627)</f>
        <v>0</v>
      </c>
      <c r="E626" s="243">
        <v>0</v>
      </c>
      <c r="F626" s="243">
        <v>0</v>
      </c>
      <c r="G626" s="243">
        <f>SUM(G627)</f>
        <v>14014</v>
      </c>
      <c r="H626" s="253">
        <f t="shared" ref="H626:I626" si="182">SUM(H627)</f>
        <v>98012</v>
      </c>
      <c r="I626" s="253">
        <f t="shared" si="182"/>
        <v>74981</v>
      </c>
    </row>
    <row r="627" spans="1:13" s="240" customFormat="1" ht="15.75" customHeight="1" x14ac:dyDescent="0.25">
      <c r="A627" s="172" t="s">
        <v>418</v>
      </c>
      <c r="B627" s="329" t="s">
        <v>419</v>
      </c>
      <c r="C627" s="329"/>
      <c r="D627" s="244">
        <f>SUM(D628:D633)</f>
        <v>0</v>
      </c>
      <c r="E627" s="244">
        <v>0</v>
      </c>
      <c r="F627" s="244">
        <v>0</v>
      </c>
      <c r="G627" s="244">
        <f>SUM(G628:G632)</f>
        <v>14014</v>
      </c>
      <c r="H627" s="244">
        <v>98012</v>
      </c>
      <c r="I627" s="244">
        <v>74981</v>
      </c>
    </row>
    <row r="628" spans="1:13" s="240" customFormat="1" x14ac:dyDescent="0.25">
      <c r="A628" s="246">
        <v>3111</v>
      </c>
      <c r="B628" s="332" t="s">
        <v>273</v>
      </c>
      <c r="C628" s="332"/>
      <c r="D628" s="245">
        <v>0</v>
      </c>
      <c r="E628" s="245">
        <v>875</v>
      </c>
      <c r="F628" s="245">
        <v>0</v>
      </c>
      <c r="G628" s="245">
        <v>6083</v>
      </c>
      <c r="H628" s="245"/>
      <c r="I628" s="245"/>
    </row>
    <row r="629" spans="1:13" s="240" customFormat="1" ht="15.75" customHeight="1" x14ac:dyDescent="0.25">
      <c r="A629" s="246">
        <v>3132</v>
      </c>
      <c r="B629" s="332" t="s">
        <v>277</v>
      </c>
      <c r="C629" s="332"/>
      <c r="D629" s="245">
        <v>0</v>
      </c>
      <c r="E629" s="245">
        <v>125</v>
      </c>
      <c r="F629" s="245">
        <v>0</v>
      </c>
      <c r="G629" s="245">
        <v>1005</v>
      </c>
      <c r="H629" s="245"/>
      <c r="I629" s="245"/>
      <c r="M629" s="247"/>
    </row>
    <row r="630" spans="1:13" s="240" customFormat="1" ht="15.75" customHeight="1" x14ac:dyDescent="0.25">
      <c r="A630" s="246">
        <v>3211</v>
      </c>
      <c r="B630" s="332" t="s">
        <v>279</v>
      </c>
      <c r="C630" s="332"/>
      <c r="D630" s="245">
        <v>0</v>
      </c>
      <c r="E630" s="245">
        <v>125</v>
      </c>
      <c r="F630" s="245">
        <v>0</v>
      </c>
      <c r="G630" s="245">
        <v>1063</v>
      </c>
      <c r="H630" s="245"/>
      <c r="I630" s="245"/>
    </row>
    <row r="631" spans="1:13" s="240" customFormat="1" ht="15.75" customHeight="1" x14ac:dyDescent="0.25">
      <c r="A631" s="246">
        <v>3237</v>
      </c>
      <c r="B631" s="332" t="s">
        <v>338</v>
      </c>
      <c r="C631" s="332"/>
      <c r="D631" s="245">
        <v>0</v>
      </c>
      <c r="E631" s="245">
        <v>125</v>
      </c>
      <c r="F631" s="245">
        <v>0</v>
      </c>
      <c r="G631" s="245">
        <v>4800</v>
      </c>
      <c r="H631" s="245"/>
      <c r="I631" s="245"/>
    </row>
    <row r="632" spans="1:13" s="240" customFormat="1" ht="15.75" customHeight="1" x14ac:dyDescent="0.25">
      <c r="A632" s="246">
        <v>3299</v>
      </c>
      <c r="B632" s="332" t="s">
        <v>329</v>
      </c>
      <c r="C632" s="332"/>
      <c r="D632" s="245">
        <v>0</v>
      </c>
      <c r="E632" s="245">
        <v>125</v>
      </c>
      <c r="F632" s="245">
        <v>0</v>
      </c>
      <c r="G632" s="245">
        <v>1063</v>
      </c>
      <c r="H632" s="245"/>
      <c r="I632" s="245"/>
    </row>
    <row r="633" spans="1:13" s="240" customFormat="1" ht="24" customHeight="1" x14ac:dyDescent="0.25">
      <c r="A633" s="167" t="s">
        <v>404</v>
      </c>
      <c r="B633" s="325" t="s">
        <v>406</v>
      </c>
      <c r="C633" s="325"/>
      <c r="D633" s="242">
        <v>0</v>
      </c>
      <c r="E633" s="242">
        <v>0</v>
      </c>
      <c r="F633" s="242">
        <v>0</v>
      </c>
      <c r="G633" s="242">
        <f>SUM(G634)</f>
        <v>130277</v>
      </c>
      <c r="H633" s="242">
        <v>0</v>
      </c>
      <c r="I633" s="242">
        <v>0</v>
      </c>
    </row>
    <row r="634" spans="1:13" s="240" customFormat="1" ht="12.75" customHeight="1" x14ac:dyDescent="0.25">
      <c r="A634" s="169" t="s">
        <v>147</v>
      </c>
      <c r="B634" s="333" t="s">
        <v>148</v>
      </c>
      <c r="C634" s="333"/>
      <c r="D634" s="243">
        <f>SUM(D635)</f>
        <v>0</v>
      </c>
      <c r="E634" s="243">
        <v>0</v>
      </c>
      <c r="F634" s="243">
        <v>0</v>
      </c>
      <c r="G634" s="243">
        <f>SUM(G635)</f>
        <v>130277</v>
      </c>
      <c r="H634" s="243">
        <v>0</v>
      </c>
      <c r="I634" s="243">
        <v>0</v>
      </c>
    </row>
    <row r="635" spans="1:13" s="240" customFormat="1" ht="15.75" customHeight="1" x14ac:dyDescent="0.25">
      <c r="A635" s="172" t="s">
        <v>409</v>
      </c>
      <c r="B635" s="329" t="s">
        <v>220</v>
      </c>
      <c r="C635" s="329"/>
      <c r="D635" s="244">
        <f>SUM(D636:D640)</f>
        <v>0</v>
      </c>
      <c r="E635" s="244">
        <v>0</v>
      </c>
      <c r="F635" s="244">
        <v>0</v>
      </c>
      <c r="G635" s="244">
        <f>SUM(G636:G640)</f>
        <v>130277</v>
      </c>
      <c r="H635" s="244">
        <v>0</v>
      </c>
      <c r="I635" s="244">
        <v>0</v>
      </c>
    </row>
    <row r="636" spans="1:13" s="240" customFormat="1" x14ac:dyDescent="0.25">
      <c r="A636" s="246">
        <v>3232</v>
      </c>
      <c r="B636" s="332" t="s">
        <v>287</v>
      </c>
      <c r="C636" s="332"/>
      <c r="D636" s="245">
        <v>0</v>
      </c>
      <c r="E636" s="245">
        <v>875</v>
      </c>
      <c r="F636" s="245">
        <v>0</v>
      </c>
      <c r="G636" s="245">
        <v>8500</v>
      </c>
      <c r="H636" s="245"/>
      <c r="I636" s="245"/>
    </row>
    <row r="637" spans="1:13" s="240" customFormat="1" ht="15.75" customHeight="1" x14ac:dyDescent="0.25">
      <c r="A637" s="246">
        <v>3233</v>
      </c>
      <c r="B637" s="332" t="s">
        <v>325</v>
      </c>
      <c r="C637" s="332"/>
      <c r="D637" s="245">
        <v>0</v>
      </c>
      <c r="E637" s="245">
        <v>125</v>
      </c>
      <c r="F637" s="245">
        <v>0</v>
      </c>
      <c r="G637" s="245">
        <v>5000</v>
      </c>
      <c r="H637" s="245"/>
      <c r="I637" s="245"/>
    </row>
    <row r="638" spans="1:13" s="240" customFormat="1" ht="15.75" customHeight="1" x14ac:dyDescent="0.25">
      <c r="A638" s="246">
        <v>3238</v>
      </c>
      <c r="B638" s="332" t="s">
        <v>291</v>
      </c>
      <c r="C638" s="332"/>
      <c r="D638" s="245">
        <v>0</v>
      </c>
      <c r="E638" s="245">
        <v>125</v>
      </c>
      <c r="F638" s="245">
        <v>0</v>
      </c>
      <c r="G638" s="245">
        <v>76500</v>
      </c>
      <c r="H638" s="245"/>
      <c r="I638" s="245"/>
    </row>
    <row r="639" spans="1:13" s="240" customFormat="1" ht="15.75" customHeight="1" x14ac:dyDescent="0.25">
      <c r="A639" s="246">
        <v>3299</v>
      </c>
      <c r="B639" s="332" t="s">
        <v>329</v>
      </c>
      <c r="C639" s="332"/>
      <c r="D639" s="245">
        <v>0</v>
      </c>
      <c r="E639" s="245">
        <v>125</v>
      </c>
      <c r="F639" s="245">
        <v>0</v>
      </c>
      <c r="G639" s="245">
        <v>24361</v>
      </c>
      <c r="H639" s="245"/>
      <c r="I639" s="245"/>
    </row>
    <row r="640" spans="1:13" s="240" customFormat="1" ht="15.75" customHeight="1" x14ac:dyDescent="0.25">
      <c r="A640" s="246">
        <v>4221</v>
      </c>
      <c r="B640" s="332" t="s">
        <v>322</v>
      </c>
      <c r="C640" s="332"/>
      <c r="D640" s="245">
        <v>0</v>
      </c>
      <c r="E640" s="245">
        <v>125</v>
      </c>
      <c r="F640" s="245">
        <v>0</v>
      </c>
      <c r="G640" s="245">
        <v>15916</v>
      </c>
      <c r="H640" s="245"/>
      <c r="I640" s="245"/>
    </row>
  </sheetData>
  <mergeCells count="637">
    <mergeCell ref="B593:C593"/>
    <mergeCell ref="B595:C595"/>
    <mergeCell ref="B596:C596"/>
    <mergeCell ref="B590:C590"/>
    <mergeCell ref="B591:C591"/>
    <mergeCell ref="B592:C592"/>
    <mergeCell ref="B603:C603"/>
    <mergeCell ref="B604:C604"/>
    <mergeCell ref="B605:C605"/>
    <mergeCell ref="B600:C600"/>
    <mergeCell ref="B601:C601"/>
    <mergeCell ref="B602:C602"/>
    <mergeCell ref="B597:C597"/>
    <mergeCell ref="B598:C598"/>
    <mergeCell ref="B599:C599"/>
    <mergeCell ref="B594:C594"/>
    <mergeCell ref="B621:C621"/>
    <mergeCell ref="B622:C622"/>
    <mergeCell ref="B618:C618"/>
    <mergeCell ref="B619:C619"/>
    <mergeCell ref="B613:C613"/>
    <mergeCell ref="B615:C615"/>
    <mergeCell ref="B616:C616"/>
    <mergeCell ref="B617:C617"/>
    <mergeCell ref="B606:C606"/>
    <mergeCell ref="B607:C607"/>
    <mergeCell ref="B608:C608"/>
    <mergeCell ref="B612:C612"/>
    <mergeCell ref="B610:C610"/>
    <mergeCell ref="B611:C611"/>
    <mergeCell ref="B609:C609"/>
    <mergeCell ref="B620:C620"/>
    <mergeCell ref="B587:C587"/>
    <mergeCell ref="B588:C588"/>
    <mergeCell ref="B589:C589"/>
    <mergeCell ref="B584:C584"/>
    <mergeCell ref="B585:C585"/>
    <mergeCell ref="B586:C586"/>
    <mergeCell ref="B581:C581"/>
    <mergeCell ref="B582:C582"/>
    <mergeCell ref="B583:C583"/>
    <mergeCell ref="B578:C578"/>
    <mergeCell ref="B579:C579"/>
    <mergeCell ref="B580:C580"/>
    <mergeCell ref="B575:C575"/>
    <mergeCell ref="B576:C576"/>
    <mergeCell ref="B577:C577"/>
    <mergeCell ref="B572:C572"/>
    <mergeCell ref="B573:C573"/>
    <mergeCell ref="B574:C574"/>
    <mergeCell ref="B569:C569"/>
    <mergeCell ref="B570:C570"/>
    <mergeCell ref="B571:C571"/>
    <mergeCell ref="B566:C566"/>
    <mergeCell ref="B567:C567"/>
    <mergeCell ref="B568:C568"/>
    <mergeCell ref="B563:C563"/>
    <mergeCell ref="B564:C564"/>
    <mergeCell ref="B565:C565"/>
    <mergeCell ref="B560:C560"/>
    <mergeCell ref="B561:C561"/>
    <mergeCell ref="B562:C562"/>
    <mergeCell ref="B557:C557"/>
    <mergeCell ref="B558:C558"/>
    <mergeCell ref="B559:C559"/>
    <mergeCell ref="B553:C553"/>
    <mergeCell ref="B554:C554"/>
    <mergeCell ref="B555:C555"/>
    <mergeCell ref="B556:C556"/>
    <mergeCell ref="B550:C550"/>
    <mergeCell ref="B551:C551"/>
    <mergeCell ref="B552:C552"/>
    <mergeCell ref="B547:C547"/>
    <mergeCell ref="B548:C548"/>
    <mergeCell ref="B549:C549"/>
    <mergeCell ref="B544:C544"/>
    <mergeCell ref="B545:C545"/>
    <mergeCell ref="B546:C546"/>
    <mergeCell ref="B541:C541"/>
    <mergeCell ref="B542:C542"/>
    <mergeCell ref="B543:C543"/>
    <mergeCell ref="B538:C538"/>
    <mergeCell ref="B539:C539"/>
    <mergeCell ref="B540:C540"/>
    <mergeCell ref="B533:C533"/>
    <mergeCell ref="B536:C536"/>
    <mergeCell ref="B537:C537"/>
    <mergeCell ref="B530:C530"/>
    <mergeCell ref="B531:C531"/>
    <mergeCell ref="B532:C532"/>
    <mergeCell ref="B527:C527"/>
    <mergeCell ref="B528:C528"/>
    <mergeCell ref="B529:C529"/>
    <mergeCell ref="B524:C524"/>
    <mergeCell ref="B525:C525"/>
    <mergeCell ref="B526:C526"/>
    <mergeCell ref="B521:C521"/>
    <mergeCell ref="B522:C522"/>
    <mergeCell ref="B523:C523"/>
    <mergeCell ref="B518:C518"/>
    <mergeCell ref="B519:C519"/>
    <mergeCell ref="B520:C520"/>
    <mergeCell ref="B515:C515"/>
    <mergeCell ref="B516:C516"/>
    <mergeCell ref="B517:C517"/>
    <mergeCell ref="B512:C512"/>
    <mergeCell ref="B513:C513"/>
    <mergeCell ref="B514:C514"/>
    <mergeCell ref="B509:C509"/>
    <mergeCell ref="B510:C510"/>
    <mergeCell ref="B511:C511"/>
    <mergeCell ref="B506:C506"/>
    <mergeCell ref="B507:C507"/>
    <mergeCell ref="B508:C508"/>
    <mergeCell ref="B503:C503"/>
    <mergeCell ref="B504:C504"/>
    <mergeCell ref="B505:C505"/>
    <mergeCell ref="B500:C500"/>
    <mergeCell ref="B501:C501"/>
    <mergeCell ref="B502:C502"/>
    <mergeCell ref="B497:C497"/>
    <mergeCell ref="B498:C498"/>
    <mergeCell ref="B499:C499"/>
    <mergeCell ref="B494:C494"/>
    <mergeCell ref="B495:C495"/>
    <mergeCell ref="B496:C496"/>
    <mergeCell ref="B489:C489"/>
    <mergeCell ref="B492:C492"/>
    <mergeCell ref="B493:C493"/>
    <mergeCell ref="B486:C486"/>
    <mergeCell ref="B487:C487"/>
    <mergeCell ref="B488:C488"/>
    <mergeCell ref="B490:C490"/>
    <mergeCell ref="B491:C491"/>
    <mergeCell ref="B483:C483"/>
    <mergeCell ref="B484:C484"/>
    <mergeCell ref="B485:C485"/>
    <mergeCell ref="B479:C479"/>
    <mergeCell ref="B480:C480"/>
    <mergeCell ref="B482:C482"/>
    <mergeCell ref="B476:C476"/>
    <mergeCell ref="B477:C477"/>
    <mergeCell ref="B478:C478"/>
    <mergeCell ref="B481:C481"/>
    <mergeCell ref="B473:C473"/>
    <mergeCell ref="B474:C474"/>
    <mergeCell ref="B475:C475"/>
    <mergeCell ref="B470:C470"/>
    <mergeCell ref="B471:C471"/>
    <mergeCell ref="B472:C472"/>
    <mergeCell ref="B467:C467"/>
    <mergeCell ref="B468:C468"/>
    <mergeCell ref="B469:C469"/>
    <mergeCell ref="B463:C463"/>
    <mergeCell ref="B464:C464"/>
    <mergeCell ref="B465:C465"/>
    <mergeCell ref="B460:C460"/>
    <mergeCell ref="B461:C461"/>
    <mergeCell ref="B462:C462"/>
    <mergeCell ref="B457:C457"/>
    <mergeCell ref="B458:C458"/>
    <mergeCell ref="B459:C459"/>
    <mergeCell ref="B451:C451"/>
    <mergeCell ref="B455:C455"/>
    <mergeCell ref="B456:C456"/>
    <mergeCell ref="B448:C448"/>
    <mergeCell ref="B449:C449"/>
    <mergeCell ref="B450:C450"/>
    <mergeCell ref="B445:C445"/>
    <mergeCell ref="B446:C446"/>
    <mergeCell ref="B447:C447"/>
    <mergeCell ref="B453:C453"/>
    <mergeCell ref="B454:C454"/>
    <mergeCell ref="B442:C442"/>
    <mergeCell ref="B443:C443"/>
    <mergeCell ref="B444:C444"/>
    <mergeCell ref="B439:C439"/>
    <mergeCell ref="B440:C440"/>
    <mergeCell ref="B441:C441"/>
    <mergeCell ref="B436:C436"/>
    <mergeCell ref="B437:C437"/>
    <mergeCell ref="B438:C438"/>
    <mergeCell ref="B432:C432"/>
    <mergeCell ref="B433:C433"/>
    <mergeCell ref="B435:C435"/>
    <mergeCell ref="B428:C428"/>
    <mergeCell ref="B429:C429"/>
    <mergeCell ref="B431:C431"/>
    <mergeCell ref="B425:C425"/>
    <mergeCell ref="B426:C426"/>
    <mergeCell ref="B427:C427"/>
    <mergeCell ref="B421:C421"/>
    <mergeCell ref="B423:C423"/>
    <mergeCell ref="B424:C424"/>
    <mergeCell ref="B418:C418"/>
    <mergeCell ref="B419:C419"/>
    <mergeCell ref="B420:C420"/>
    <mergeCell ref="B415:C415"/>
    <mergeCell ref="B416:C416"/>
    <mergeCell ref="B417:C417"/>
    <mergeCell ref="B411:C411"/>
    <mergeCell ref="B413:C413"/>
    <mergeCell ref="B414:C414"/>
    <mergeCell ref="B408:C408"/>
    <mergeCell ref="B409:C409"/>
    <mergeCell ref="B410:C410"/>
    <mergeCell ref="B405:C405"/>
    <mergeCell ref="B406:C406"/>
    <mergeCell ref="B407:C407"/>
    <mergeCell ref="B402:C402"/>
    <mergeCell ref="B403:C403"/>
    <mergeCell ref="B404:C404"/>
    <mergeCell ref="B399:C399"/>
    <mergeCell ref="B400:C400"/>
    <mergeCell ref="B401:C401"/>
    <mergeCell ref="B396:C396"/>
    <mergeCell ref="B397:C397"/>
    <mergeCell ref="B398:C398"/>
    <mergeCell ref="B393:C393"/>
    <mergeCell ref="B394:C394"/>
    <mergeCell ref="B395:C395"/>
    <mergeCell ref="B390:C390"/>
    <mergeCell ref="B391:C391"/>
    <mergeCell ref="B392:C392"/>
    <mergeCell ref="B387:C387"/>
    <mergeCell ref="B388:C388"/>
    <mergeCell ref="B389:C389"/>
    <mergeCell ref="B370:C370"/>
    <mergeCell ref="B371:C371"/>
    <mergeCell ref="B384:C384"/>
    <mergeCell ref="B385:C385"/>
    <mergeCell ref="B386:C386"/>
    <mergeCell ref="B381:C381"/>
    <mergeCell ref="B382:C382"/>
    <mergeCell ref="B383:C383"/>
    <mergeCell ref="B378:C378"/>
    <mergeCell ref="B379:C379"/>
    <mergeCell ref="B380:C380"/>
    <mergeCell ref="B341:C341"/>
    <mergeCell ref="B343:C343"/>
    <mergeCell ref="B345:C345"/>
    <mergeCell ref="B344:C344"/>
    <mergeCell ref="B347:C347"/>
    <mergeCell ref="B338:C338"/>
    <mergeCell ref="B339:C339"/>
    <mergeCell ref="B340:C340"/>
    <mergeCell ref="B357:C357"/>
    <mergeCell ref="B353:C353"/>
    <mergeCell ref="B354:C354"/>
    <mergeCell ref="B355:C355"/>
    <mergeCell ref="B350:C350"/>
    <mergeCell ref="B351:C351"/>
    <mergeCell ref="B352:C352"/>
    <mergeCell ref="B335:C335"/>
    <mergeCell ref="B336:C336"/>
    <mergeCell ref="B337:C337"/>
    <mergeCell ref="B332:C332"/>
    <mergeCell ref="B333:C333"/>
    <mergeCell ref="B334:C334"/>
    <mergeCell ref="B314:C314"/>
    <mergeCell ref="B330:C330"/>
    <mergeCell ref="B331:C331"/>
    <mergeCell ref="B315:C315"/>
    <mergeCell ref="B316:C316"/>
    <mergeCell ref="B317:C317"/>
    <mergeCell ref="B318:C318"/>
    <mergeCell ref="B319:C319"/>
    <mergeCell ref="B320:C320"/>
    <mergeCell ref="B321:C321"/>
    <mergeCell ref="B322:C322"/>
    <mergeCell ref="B323:C323"/>
    <mergeCell ref="B324:C324"/>
    <mergeCell ref="B325:C325"/>
    <mergeCell ref="B326:C326"/>
    <mergeCell ref="B327:C327"/>
    <mergeCell ref="B328:C328"/>
    <mergeCell ref="B329:C329"/>
    <mergeCell ref="B311:C311"/>
    <mergeCell ref="B312:C312"/>
    <mergeCell ref="B313:C313"/>
    <mergeCell ref="B308:C308"/>
    <mergeCell ref="B309:C309"/>
    <mergeCell ref="B310:C310"/>
    <mergeCell ref="B305:C305"/>
    <mergeCell ref="B306:C306"/>
    <mergeCell ref="B307:C307"/>
    <mergeCell ref="B302:C302"/>
    <mergeCell ref="B303:C303"/>
    <mergeCell ref="B304:C304"/>
    <mergeCell ref="B299:C299"/>
    <mergeCell ref="B300:C300"/>
    <mergeCell ref="B301:C301"/>
    <mergeCell ref="B296:C296"/>
    <mergeCell ref="B297:C297"/>
    <mergeCell ref="B298:C298"/>
    <mergeCell ref="B293:C293"/>
    <mergeCell ref="B294:C294"/>
    <mergeCell ref="B295:C295"/>
    <mergeCell ref="B290:C290"/>
    <mergeCell ref="B291:C291"/>
    <mergeCell ref="B292:C292"/>
    <mergeCell ref="B287:C287"/>
    <mergeCell ref="B288:C288"/>
    <mergeCell ref="B289:C289"/>
    <mergeCell ref="B284:C284"/>
    <mergeCell ref="B285:C285"/>
    <mergeCell ref="B286:C286"/>
    <mergeCell ref="B281:C281"/>
    <mergeCell ref="B282:C282"/>
    <mergeCell ref="B283:C283"/>
    <mergeCell ref="B278:C278"/>
    <mergeCell ref="B279:C279"/>
    <mergeCell ref="B280:C280"/>
    <mergeCell ref="B274:C274"/>
    <mergeCell ref="B276:C276"/>
    <mergeCell ref="B277:C277"/>
    <mergeCell ref="B271:C271"/>
    <mergeCell ref="B272:C272"/>
    <mergeCell ref="B273:C273"/>
    <mergeCell ref="B268:C268"/>
    <mergeCell ref="B269:C269"/>
    <mergeCell ref="B270:C270"/>
    <mergeCell ref="B275:C275"/>
    <mergeCell ref="B265:C265"/>
    <mergeCell ref="B266:C266"/>
    <mergeCell ref="B267:C267"/>
    <mergeCell ref="B262:C262"/>
    <mergeCell ref="B263:C263"/>
    <mergeCell ref="B264:C264"/>
    <mergeCell ref="B259:C259"/>
    <mergeCell ref="B260:C260"/>
    <mergeCell ref="B261:C261"/>
    <mergeCell ref="B255:C255"/>
    <mergeCell ref="B256:C256"/>
    <mergeCell ref="B258:C258"/>
    <mergeCell ref="B252:C252"/>
    <mergeCell ref="B253:C253"/>
    <mergeCell ref="B254:C254"/>
    <mergeCell ref="B248:C248"/>
    <mergeCell ref="B249:C249"/>
    <mergeCell ref="B250:C250"/>
    <mergeCell ref="B251:C251"/>
    <mergeCell ref="B257:C257"/>
    <mergeCell ref="B245:C245"/>
    <mergeCell ref="B246:C246"/>
    <mergeCell ref="B247:C247"/>
    <mergeCell ref="B242:C242"/>
    <mergeCell ref="B243:C243"/>
    <mergeCell ref="B244:C244"/>
    <mergeCell ref="B238:C238"/>
    <mergeCell ref="B240:C240"/>
    <mergeCell ref="B241:C241"/>
    <mergeCell ref="B239:C239"/>
    <mergeCell ref="B235:C235"/>
    <mergeCell ref="B236:C236"/>
    <mergeCell ref="B237:C237"/>
    <mergeCell ref="B232:C232"/>
    <mergeCell ref="B233:C233"/>
    <mergeCell ref="B234:C234"/>
    <mergeCell ref="B229:C229"/>
    <mergeCell ref="B230:C230"/>
    <mergeCell ref="B231:C231"/>
    <mergeCell ref="B226:C226"/>
    <mergeCell ref="B227:C227"/>
    <mergeCell ref="B228:C228"/>
    <mergeCell ref="B223:C223"/>
    <mergeCell ref="B224:C224"/>
    <mergeCell ref="B225:C225"/>
    <mergeCell ref="B220:C220"/>
    <mergeCell ref="B221:C221"/>
    <mergeCell ref="B222:C222"/>
    <mergeCell ref="B217:C217"/>
    <mergeCell ref="B218:C218"/>
    <mergeCell ref="B219:C219"/>
    <mergeCell ref="B214:C214"/>
    <mergeCell ref="B215:C215"/>
    <mergeCell ref="B216:C216"/>
    <mergeCell ref="B211:C211"/>
    <mergeCell ref="B212:C212"/>
    <mergeCell ref="B213:C213"/>
    <mergeCell ref="B208:C208"/>
    <mergeCell ref="B209:C209"/>
    <mergeCell ref="B210:C210"/>
    <mergeCell ref="B205:C205"/>
    <mergeCell ref="B206:C206"/>
    <mergeCell ref="B207:C207"/>
    <mergeCell ref="B202:C202"/>
    <mergeCell ref="B203:C203"/>
    <mergeCell ref="B204:C204"/>
    <mergeCell ref="B199:C199"/>
    <mergeCell ref="B200:C200"/>
    <mergeCell ref="B201:C201"/>
    <mergeCell ref="B195:C195"/>
    <mergeCell ref="B196:C196"/>
    <mergeCell ref="B198:C198"/>
    <mergeCell ref="B191:C191"/>
    <mergeCell ref="B192:C192"/>
    <mergeCell ref="B193:C193"/>
    <mergeCell ref="B194:C194"/>
    <mergeCell ref="B197:C197"/>
    <mergeCell ref="B188:C188"/>
    <mergeCell ref="B189:C189"/>
    <mergeCell ref="B190:C190"/>
    <mergeCell ref="B185:C185"/>
    <mergeCell ref="B186:C186"/>
    <mergeCell ref="B187:C187"/>
    <mergeCell ref="B181:C181"/>
    <mergeCell ref="B182:C182"/>
    <mergeCell ref="B183:C183"/>
    <mergeCell ref="B184:C184"/>
    <mergeCell ref="B178:C178"/>
    <mergeCell ref="B179:C179"/>
    <mergeCell ref="B180:C180"/>
    <mergeCell ref="B175:C175"/>
    <mergeCell ref="B176:C176"/>
    <mergeCell ref="B177:C177"/>
    <mergeCell ref="B167:C167"/>
    <mergeCell ref="B169:C169"/>
    <mergeCell ref="B170:C170"/>
    <mergeCell ref="B171:C171"/>
    <mergeCell ref="B172:C172"/>
    <mergeCell ref="B173:C173"/>
    <mergeCell ref="B174:C174"/>
    <mergeCell ref="B164:C164"/>
    <mergeCell ref="B165:C165"/>
    <mergeCell ref="B166:C166"/>
    <mergeCell ref="B160:C160"/>
    <mergeCell ref="B161:C161"/>
    <mergeCell ref="B163:C163"/>
    <mergeCell ref="B162:C162"/>
    <mergeCell ref="B168:C168"/>
    <mergeCell ref="B157:C157"/>
    <mergeCell ref="B158:C158"/>
    <mergeCell ref="B159:C159"/>
    <mergeCell ref="B154:C154"/>
    <mergeCell ref="B155:C155"/>
    <mergeCell ref="B156:C156"/>
    <mergeCell ref="B151:C151"/>
    <mergeCell ref="B152:C152"/>
    <mergeCell ref="B153:C153"/>
    <mergeCell ref="B148:C148"/>
    <mergeCell ref="B149:C149"/>
    <mergeCell ref="B150:C150"/>
    <mergeCell ref="B145:C145"/>
    <mergeCell ref="B146:C146"/>
    <mergeCell ref="B147:C147"/>
    <mergeCell ref="B141:C141"/>
    <mergeCell ref="B142:C142"/>
    <mergeCell ref="B143:C143"/>
    <mergeCell ref="B144:C144"/>
    <mergeCell ref="B138:C138"/>
    <mergeCell ref="B139:C139"/>
    <mergeCell ref="B140:C140"/>
    <mergeCell ref="B134:C134"/>
    <mergeCell ref="B135:C135"/>
    <mergeCell ref="B137:C137"/>
    <mergeCell ref="B131:C131"/>
    <mergeCell ref="B132:C132"/>
    <mergeCell ref="B133:C133"/>
    <mergeCell ref="B128:C128"/>
    <mergeCell ref="B129:C129"/>
    <mergeCell ref="B130:C130"/>
    <mergeCell ref="B125:C125"/>
    <mergeCell ref="B126:C126"/>
    <mergeCell ref="B127:C127"/>
    <mergeCell ref="B122:C122"/>
    <mergeCell ref="B123:C123"/>
    <mergeCell ref="B124:C124"/>
    <mergeCell ref="B116:C116"/>
    <mergeCell ref="B120:C120"/>
    <mergeCell ref="B121:C121"/>
    <mergeCell ref="B118:C118"/>
    <mergeCell ref="B117:C117"/>
    <mergeCell ref="B119:C119"/>
    <mergeCell ref="B111:C111"/>
    <mergeCell ref="B113:C113"/>
    <mergeCell ref="B115:C115"/>
    <mergeCell ref="B105:C105"/>
    <mergeCell ref="B108:C108"/>
    <mergeCell ref="B110:C110"/>
    <mergeCell ref="B106:C106"/>
    <mergeCell ref="B107:C107"/>
    <mergeCell ref="B109:C109"/>
    <mergeCell ref="B112:C112"/>
    <mergeCell ref="B114:C114"/>
    <mergeCell ref="B102:C102"/>
    <mergeCell ref="B103:C103"/>
    <mergeCell ref="B104:C104"/>
    <mergeCell ref="B99:C99"/>
    <mergeCell ref="B100:C100"/>
    <mergeCell ref="B101:C101"/>
    <mergeCell ref="B96:C96"/>
    <mergeCell ref="B97:C97"/>
    <mergeCell ref="B98:C98"/>
    <mergeCell ref="B93:C93"/>
    <mergeCell ref="B94:C94"/>
    <mergeCell ref="B95:C95"/>
    <mergeCell ref="B90:C90"/>
    <mergeCell ref="B91:C91"/>
    <mergeCell ref="B92:C92"/>
    <mergeCell ref="B87:C87"/>
    <mergeCell ref="B88:C88"/>
    <mergeCell ref="B89:C89"/>
    <mergeCell ref="B84:C84"/>
    <mergeCell ref="B85:C85"/>
    <mergeCell ref="B86:C86"/>
    <mergeCell ref="B81:C81"/>
    <mergeCell ref="B82:C82"/>
    <mergeCell ref="B83:C83"/>
    <mergeCell ref="B78:C78"/>
    <mergeCell ref="B79:C79"/>
    <mergeCell ref="B80:C80"/>
    <mergeCell ref="B75:C75"/>
    <mergeCell ref="B76:C76"/>
    <mergeCell ref="B77:C77"/>
    <mergeCell ref="B71:C71"/>
    <mergeCell ref="B72:C72"/>
    <mergeCell ref="B74:C74"/>
    <mergeCell ref="B68:C68"/>
    <mergeCell ref="B69:C69"/>
    <mergeCell ref="B70:C70"/>
    <mergeCell ref="B65:C65"/>
    <mergeCell ref="B66:C66"/>
    <mergeCell ref="B67:C67"/>
    <mergeCell ref="B62:C62"/>
    <mergeCell ref="B63:C63"/>
    <mergeCell ref="B64:C64"/>
    <mergeCell ref="B59:C59"/>
    <mergeCell ref="B60:C60"/>
    <mergeCell ref="B61:C61"/>
    <mergeCell ref="B56:C56"/>
    <mergeCell ref="B57:C57"/>
    <mergeCell ref="B58:C58"/>
    <mergeCell ref="B53:C53"/>
    <mergeCell ref="B54:C54"/>
    <mergeCell ref="B55:C55"/>
    <mergeCell ref="B50:C50"/>
    <mergeCell ref="B51:C51"/>
    <mergeCell ref="B52:C52"/>
    <mergeCell ref="B47:C47"/>
    <mergeCell ref="B48:C48"/>
    <mergeCell ref="B49:C49"/>
    <mergeCell ref="B43:C43"/>
    <mergeCell ref="B44:C44"/>
    <mergeCell ref="B45:C45"/>
    <mergeCell ref="B46:C46"/>
    <mergeCell ref="B39:C39"/>
    <mergeCell ref="B41:C41"/>
    <mergeCell ref="B42:C42"/>
    <mergeCell ref="B40:C40"/>
    <mergeCell ref="B26:C26"/>
    <mergeCell ref="B21:C21"/>
    <mergeCell ref="B22:C22"/>
    <mergeCell ref="B23:C23"/>
    <mergeCell ref="B36:C36"/>
    <mergeCell ref="B37:C37"/>
    <mergeCell ref="B38:C38"/>
    <mergeCell ref="B33:C33"/>
    <mergeCell ref="B34:C34"/>
    <mergeCell ref="B35:C35"/>
    <mergeCell ref="B30:C30"/>
    <mergeCell ref="B31:C31"/>
    <mergeCell ref="B32:C32"/>
    <mergeCell ref="A3:J4"/>
    <mergeCell ref="B7:C7"/>
    <mergeCell ref="B8:C8"/>
    <mergeCell ref="B9:C9"/>
    <mergeCell ref="A1:B1"/>
    <mergeCell ref="C1:D1"/>
    <mergeCell ref="F1:I1"/>
    <mergeCell ref="A2:B2"/>
    <mergeCell ref="C2:D2"/>
    <mergeCell ref="F2:I2"/>
    <mergeCell ref="B623:C623"/>
    <mergeCell ref="B624:C624"/>
    <mergeCell ref="B10:C10"/>
    <mergeCell ref="B11:C11"/>
    <mergeCell ref="B18:C18"/>
    <mergeCell ref="B19:C19"/>
    <mergeCell ref="B20:C20"/>
    <mergeCell ref="B15:C15"/>
    <mergeCell ref="B16:C16"/>
    <mergeCell ref="B17:C17"/>
    <mergeCell ref="B12:C12"/>
    <mergeCell ref="B13:C13"/>
    <mergeCell ref="B14:C14"/>
    <mergeCell ref="B27:C27"/>
    <mergeCell ref="B28:C28"/>
    <mergeCell ref="B29:C29"/>
    <mergeCell ref="B24:C24"/>
    <mergeCell ref="B342:C342"/>
    <mergeCell ref="B356:C356"/>
    <mergeCell ref="B422:C422"/>
    <mergeCell ref="B430:C430"/>
    <mergeCell ref="B434:C434"/>
    <mergeCell ref="B452:C452"/>
    <mergeCell ref="B25:C25"/>
    <mergeCell ref="B640:C640"/>
    <mergeCell ref="B634:C634"/>
    <mergeCell ref="B635:C635"/>
    <mergeCell ref="B625:C625"/>
    <mergeCell ref="B626:C626"/>
    <mergeCell ref="B627:C627"/>
    <mergeCell ref="B628:C628"/>
    <mergeCell ref="B629:C629"/>
    <mergeCell ref="B631:C631"/>
    <mergeCell ref="B632:C632"/>
    <mergeCell ref="B633:C633"/>
    <mergeCell ref="B630:C630"/>
    <mergeCell ref="B636:C636"/>
    <mergeCell ref="B637:C637"/>
    <mergeCell ref="B638:C638"/>
    <mergeCell ref="B639:C639"/>
    <mergeCell ref="B466:C466"/>
    <mergeCell ref="B534:C534"/>
    <mergeCell ref="B535:C535"/>
    <mergeCell ref="B346:C346"/>
    <mergeCell ref="B348:C348"/>
    <mergeCell ref="B349:C349"/>
    <mergeCell ref="B358:C358"/>
    <mergeCell ref="B359:C359"/>
    <mergeCell ref="B366:C366"/>
    <mergeCell ref="B367:C367"/>
    <mergeCell ref="B368:C368"/>
    <mergeCell ref="B363:C363"/>
    <mergeCell ref="B364:C364"/>
    <mergeCell ref="B365:C365"/>
    <mergeCell ref="B360:C360"/>
    <mergeCell ref="B361:C361"/>
    <mergeCell ref="B362:C362"/>
    <mergeCell ref="B375:C375"/>
    <mergeCell ref="B376:C376"/>
    <mergeCell ref="B377:C377"/>
    <mergeCell ref="B372:C372"/>
    <mergeCell ref="B373:C373"/>
    <mergeCell ref="B374:C374"/>
    <mergeCell ref="B369:C369"/>
  </mergeCells>
  <pageMargins left="0.7" right="0.7" top="0.75" bottom="0.75" header="0.3" footer="0.3"/>
  <pageSetup paperSize="9" scale="7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EA43D-4516-4386-B2DF-19DC3B5249B4}">
  <sheetPr>
    <pageSetUpPr fitToPage="1"/>
  </sheetPr>
  <dimension ref="A1:N62"/>
  <sheetViews>
    <sheetView tabSelected="1" workbookViewId="0">
      <selection sqref="A1:XFD1048576"/>
    </sheetView>
  </sheetViews>
  <sheetFormatPr defaultRowHeight="15" x14ac:dyDescent="0.25"/>
  <cols>
    <col min="1" max="1" width="21.5703125" style="202" customWidth="1"/>
    <col min="2" max="2" width="68.85546875" style="202" customWidth="1"/>
    <col min="3" max="3" width="14.85546875" style="202" customWidth="1"/>
    <col min="4" max="4" width="16.28515625" style="202" customWidth="1"/>
    <col min="5" max="5" width="2.7109375" style="202" customWidth="1"/>
    <col min="6" max="6" width="11.42578125" style="202" customWidth="1"/>
    <col min="7" max="7" width="0.5703125" style="202" customWidth="1"/>
    <col min="8" max="8" width="1.28515625" style="202" customWidth="1"/>
    <col min="9" max="9" width="15.7109375" style="202" customWidth="1"/>
    <col min="10" max="10" width="0" style="202" hidden="1" customWidth="1"/>
    <col min="11" max="11" width="15.7109375" style="202" customWidth="1"/>
    <col min="12" max="13" width="9.140625" style="202"/>
    <col min="14" max="14" width="12.140625" style="202" bestFit="1" customWidth="1"/>
    <col min="15" max="16384" width="9.140625" style="202"/>
  </cols>
  <sheetData>
    <row r="1" spans="1:12" x14ac:dyDescent="0.25">
      <c r="A1" s="227"/>
      <c r="F1" s="227"/>
      <c r="H1" s="228"/>
    </row>
    <row r="2" spans="1:12" ht="1.35" customHeight="1" x14ac:dyDescent="0.25"/>
    <row r="3" spans="1:12" x14ac:dyDescent="0.25">
      <c r="A3" s="227"/>
      <c r="F3" s="227"/>
      <c r="H3" s="229"/>
    </row>
    <row r="4" spans="1:12" ht="1.35" customHeight="1" x14ac:dyDescent="0.25"/>
    <row r="5" spans="1:12" ht="31.5" customHeight="1" x14ac:dyDescent="0.25">
      <c r="A5" s="278"/>
      <c r="B5" s="230" t="s">
        <v>399</v>
      </c>
      <c r="C5" s="230"/>
      <c r="D5" s="230"/>
      <c r="E5" s="230"/>
      <c r="F5" s="230"/>
      <c r="G5" s="230"/>
      <c r="H5" s="230"/>
      <c r="I5" s="230"/>
      <c r="J5" s="230"/>
      <c r="K5" s="230"/>
      <c r="L5" s="230"/>
    </row>
    <row r="6" spans="1:12" ht="1.35" customHeight="1" x14ac:dyDescent="0.25"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</row>
    <row r="7" spans="1:12" ht="12.75" customHeight="1" x14ac:dyDescent="0.25">
      <c r="A7" s="227"/>
    </row>
    <row r="8" spans="1:12" ht="1.35" customHeight="1" x14ac:dyDescent="0.25"/>
    <row r="9" spans="1:12" ht="12.75" customHeight="1" x14ac:dyDescent="0.25">
      <c r="A9" s="227"/>
    </row>
    <row r="10" spans="1:12" ht="17.25" customHeight="1" x14ac:dyDescent="0.25"/>
    <row r="11" spans="1:12" ht="19.899999999999999" customHeight="1" x14ac:dyDescent="0.25">
      <c r="A11" s="231"/>
      <c r="B11" s="346" t="s">
        <v>354</v>
      </c>
      <c r="C11" s="346"/>
      <c r="D11" s="346"/>
      <c r="E11" s="346"/>
      <c r="F11" s="346"/>
    </row>
    <row r="12" spans="1:12" ht="1.5" customHeight="1" x14ac:dyDescent="0.25"/>
    <row r="13" spans="1:12" ht="19.899999999999999" customHeight="1" x14ac:dyDescent="0.25">
      <c r="A13" s="232"/>
    </row>
    <row r="14" spans="1:12" ht="8.65" customHeight="1" x14ac:dyDescent="0.25"/>
    <row r="15" spans="1:12" ht="24" x14ac:dyDescent="0.25">
      <c r="A15" s="218" t="s">
        <v>120</v>
      </c>
      <c r="B15" s="218" t="s">
        <v>355</v>
      </c>
      <c r="C15" s="219" t="s">
        <v>394</v>
      </c>
      <c r="D15" s="219" t="s">
        <v>122</v>
      </c>
      <c r="E15" s="347" t="s">
        <v>395</v>
      </c>
      <c r="F15" s="328"/>
      <c r="G15" s="328"/>
      <c r="H15" s="328"/>
      <c r="I15" s="219" t="s">
        <v>123</v>
      </c>
      <c r="K15" s="219" t="s">
        <v>396</v>
      </c>
    </row>
    <row r="16" spans="1:12" x14ac:dyDescent="0.25">
      <c r="A16" s="155" t="s">
        <v>269</v>
      </c>
      <c r="B16" s="215" t="s">
        <v>356</v>
      </c>
      <c r="C16" s="156">
        <f>SUM(C17)</f>
        <v>1017996.0800000001</v>
      </c>
      <c r="D16" s="156">
        <v>1317010</v>
      </c>
      <c r="E16" s="348">
        <f>SUM(E17)</f>
        <v>1470365</v>
      </c>
      <c r="F16" s="320"/>
      <c r="G16" s="320"/>
      <c r="H16" s="320"/>
      <c r="I16" s="156">
        <f>SUM(I17)</f>
        <v>1418084</v>
      </c>
      <c r="J16" s="272">
        <f t="shared" ref="J16:K16" si="0">SUM(J17)</f>
        <v>0</v>
      </c>
      <c r="K16" s="272">
        <f t="shared" si="0"/>
        <v>1389296</v>
      </c>
    </row>
    <row r="17" spans="1:14" x14ac:dyDescent="0.25">
      <c r="A17" s="157" t="s">
        <v>125</v>
      </c>
      <c r="B17" s="216" t="s">
        <v>126</v>
      </c>
      <c r="C17" s="217">
        <f>SUM(C18)</f>
        <v>1017996.0800000001</v>
      </c>
      <c r="D17" s="217">
        <v>1317010</v>
      </c>
      <c r="E17" s="349">
        <f>SUM(E18)</f>
        <v>1470365</v>
      </c>
      <c r="F17" s="320"/>
      <c r="G17" s="320"/>
      <c r="H17" s="320"/>
      <c r="I17" s="217">
        <f>SUM(I18)</f>
        <v>1418084</v>
      </c>
      <c r="J17" s="263">
        <f t="shared" ref="J17:K17" si="1">SUM(J18)</f>
        <v>0</v>
      </c>
      <c r="K17" s="263">
        <f t="shared" si="1"/>
        <v>1389296</v>
      </c>
    </row>
    <row r="18" spans="1:14" x14ac:dyDescent="0.25">
      <c r="A18" s="159" t="s">
        <v>127</v>
      </c>
      <c r="B18" s="211" t="s">
        <v>128</v>
      </c>
      <c r="C18" s="212">
        <f>SUM(C19)</f>
        <v>1017996.0800000001</v>
      </c>
      <c r="D18" s="212">
        <v>1317010</v>
      </c>
      <c r="E18" s="345">
        <f>SUM(E19)</f>
        <v>1470365</v>
      </c>
      <c r="F18" s="320"/>
      <c r="G18" s="320"/>
      <c r="H18" s="320"/>
      <c r="I18" s="212">
        <f>SUM(I19)</f>
        <v>1418084</v>
      </c>
      <c r="J18" s="265">
        <f t="shared" ref="J18:K18" si="2">SUM(J19)</f>
        <v>0</v>
      </c>
      <c r="K18" s="265">
        <f t="shared" si="2"/>
        <v>1389296</v>
      </c>
    </row>
    <row r="19" spans="1:14" ht="24" x14ac:dyDescent="0.25">
      <c r="A19" s="161" t="s">
        <v>129</v>
      </c>
      <c r="B19" s="213" t="s">
        <v>130</v>
      </c>
      <c r="C19" s="214">
        <f>SUM(C20+C27+C30+C35+C54)</f>
        <v>1017996.0800000001</v>
      </c>
      <c r="D19" s="214">
        <v>1317010</v>
      </c>
      <c r="E19" s="343">
        <f>SUM(E20+E27+E30+E35+E54)</f>
        <v>1470365</v>
      </c>
      <c r="F19" s="320"/>
      <c r="G19" s="320"/>
      <c r="H19" s="320"/>
      <c r="I19" s="214">
        <f>SUM(I20+I27+I30+I35+I54)</f>
        <v>1418084</v>
      </c>
      <c r="J19" s="266">
        <f>SUM(J20+J27+J30+J35+J54)</f>
        <v>0</v>
      </c>
      <c r="K19" s="266">
        <f>SUM(K20+K27+K30+K35+K54)</f>
        <v>1389296</v>
      </c>
    </row>
    <row r="20" spans="1:14" x14ac:dyDescent="0.25">
      <c r="A20" s="169" t="s">
        <v>133</v>
      </c>
      <c r="B20" s="208" t="s">
        <v>50</v>
      </c>
      <c r="C20" s="209">
        <f>SUM(C21+C24)</f>
        <v>662347.64</v>
      </c>
      <c r="D20" s="209">
        <v>818.28</v>
      </c>
      <c r="E20" s="344">
        <f>SUM(E21+E24)</f>
        <v>821784</v>
      </c>
      <c r="F20" s="320"/>
      <c r="G20" s="320"/>
      <c r="H20" s="320"/>
      <c r="I20" s="209">
        <f>SUM(I21+I24)</f>
        <v>822782</v>
      </c>
      <c r="J20" s="264">
        <f t="shared" ref="J20:K20" si="3">SUM(J21+J24)</f>
        <v>0</v>
      </c>
      <c r="K20" s="264">
        <f t="shared" si="3"/>
        <v>817025</v>
      </c>
    </row>
    <row r="21" spans="1:14" x14ac:dyDescent="0.25">
      <c r="A21" s="172" t="s">
        <v>228</v>
      </c>
      <c r="B21" s="201" t="s">
        <v>135</v>
      </c>
      <c r="C21" s="203">
        <f>SUM(C22:C23)</f>
        <v>640668.64</v>
      </c>
      <c r="D21" s="203">
        <v>776600</v>
      </c>
      <c r="E21" s="341">
        <f>SUM(E22:H23)</f>
        <v>780104</v>
      </c>
      <c r="F21" s="320"/>
      <c r="G21" s="320"/>
      <c r="H21" s="320"/>
      <c r="I21" s="203">
        <f>SUM(I22:I23)</f>
        <v>801102</v>
      </c>
      <c r="J21" s="268">
        <f t="shared" ref="J21:K21" si="4">SUM(J22:J23)</f>
        <v>0</v>
      </c>
      <c r="K21" s="268">
        <f t="shared" si="4"/>
        <v>795345</v>
      </c>
      <c r="N21" s="171"/>
    </row>
    <row r="22" spans="1:14" x14ac:dyDescent="0.25">
      <c r="A22" s="220" t="s">
        <v>357</v>
      </c>
      <c r="B22" s="204" t="s">
        <v>358</v>
      </c>
      <c r="C22" s="205">
        <v>640668.64</v>
      </c>
      <c r="D22" s="205">
        <v>776600</v>
      </c>
      <c r="E22" s="342">
        <v>780104</v>
      </c>
      <c r="F22" s="320"/>
      <c r="G22" s="320"/>
      <c r="H22" s="320"/>
      <c r="I22" s="205">
        <v>801102</v>
      </c>
      <c r="K22" s="205">
        <v>795345</v>
      </c>
    </row>
    <row r="23" spans="1:14" ht="24" x14ac:dyDescent="0.25">
      <c r="A23" s="220" t="s">
        <v>359</v>
      </c>
      <c r="B23" s="204" t="s">
        <v>360</v>
      </c>
      <c r="C23" s="205">
        <v>0</v>
      </c>
      <c r="D23" s="205">
        <v>0</v>
      </c>
      <c r="E23" s="342">
        <v>0</v>
      </c>
      <c r="F23" s="320"/>
      <c r="G23" s="320"/>
      <c r="H23" s="320"/>
      <c r="I23" s="205">
        <v>0</v>
      </c>
      <c r="K23" s="205">
        <v>0</v>
      </c>
      <c r="N23" s="171"/>
    </row>
    <row r="24" spans="1:14" x14ac:dyDescent="0.25">
      <c r="A24" s="172" t="s">
        <v>229</v>
      </c>
      <c r="B24" s="201" t="s">
        <v>142</v>
      </c>
      <c r="C24" s="203">
        <f>SUM(C25:C26)</f>
        <v>21679</v>
      </c>
      <c r="D24" s="203">
        <v>41680</v>
      </c>
      <c r="E24" s="341">
        <f>SUM(E25:H26)</f>
        <v>41680</v>
      </c>
      <c r="F24" s="320"/>
      <c r="G24" s="320"/>
      <c r="H24" s="320"/>
      <c r="I24" s="203">
        <v>21680</v>
      </c>
      <c r="K24" s="203">
        <v>21680</v>
      </c>
    </row>
    <row r="25" spans="1:14" ht="24" x14ac:dyDescent="0.25">
      <c r="A25" s="220" t="s">
        <v>361</v>
      </c>
      <c r="B25" s="204" t="s">
        <v>362</v>
      </c>
      <c r="C25" s="205">
        <v>21679</v>
      </c>
      <c r="D25" s="205">
        <v>21680</v>
      </c>
      <c r="E25" s="342">
        <v>21680</v>
      </c>
      <c r="F25" s="320"/>
      <c r="G25" s="320"/>
      <c r="H25" s="320"/>
      <c r="I25" s="205">
        <v>21680</v>
      </c>
      <c r="K25" s="205">
        <v>21680</v>
      </c>
      <c r="N25" s="171"/>
    </row>
    <row r="26" spans="1:14" x14ac:dyDescent="0.25">
      <c r="A26" s="220" t="s">
        <v>363</v>
      </c>
      <c r="B26" s="204" t="s">
        <v>364</v>
      </c>
      <c r="C26" s="205">
        <v>0</v>
      </c>
      <c r="D26" s="205">
        <v>20000</v>
      </c>
      <c r="E26" s="342">
        <v>20000</v>
      </c>
      <c r="F26" s="320"/>
      <c r="G26" s="320"/>
      <c r="H26" s="320"/>
      <c r="I26" s="205">
        <v>0</v>
      </c>
      <c r="K26" s="205">
        <v>0</v>
      </c>
    </row>
    <row r="27" spans="1:14" x14ac:dyDescent="0.25">
      <c r="A27" s="169" t="s">
        <v>136</v>
      </c>
      <c r="B27" s="208" t="s">
        <v>103</v>
      </c>
      <c r="C27" s="209">
        <f>SUM(C28)</f>
        <v>48603.85</v>
      </c>
      <c r="D27" s="209">
        <v>80270</v>
      </c>
      <c r="E27" s="344">
        <f>SUM(E28)</f>
        <v>73270</v>
      </c>
      <c r="F27" s="320"/>
      <c r="G27" s="320"/>
      <c r="H27" s="320"/>
      <c r="I27" s="209">
        <f>SUM(I28)</f>
        <v>69270</v>
      </c>
      <c r="J27" s="264">
        <f t="shared" ref="J27:K27" si="5">SUM(J28)</f>
        <v>0</v>
      </c>
      <c r="K27" s="264">
        <f t="shared" si="5"/>
        <v>69270</v>
      </c>
    </row>
    <row r="28" spans="1:14" x14ac:dyDescent="0.25">
      <c r="A28" s="172" t="s">
        <v>137</v>
      </c>
      <c r="B28" s="201" t="s">
        <v>138</v>
      </c>
      <c r="C28" s="203">
        <f>SUM(C29)</f>
        <v>48603.85</v>
      </c>
      <c r="D28" s="203">
        <v>80270</v>
      </c>
      <c r="E28" s="341">
        <f>SUM(E29)</f>
        <v>73270</v>
      </c>
      <c r="F28" s="320"/>
      <c r="G28" s="320"/>
      <c r="H28" s="320"/>
      <c r="I28" s="203">
        <f>SUM(I29)</f>
        <v>69270</v>
      </c>
      <c r="J28" s="268">
        <f t="shared" ref="J28:K28" si="6">SUM(J29)</f>
        <v>0</v>
      </c>
      <c r="K28" s="268">
        <f t="shared" si="6"/>
        <v>69270</v>
      </c>
    </row>
    <row r="29" spans="1:14" x14ac:dyDescent="0.25">
      <c r="A29" s="220" t="s">
        <v>365</v>
      </c>
      <c r="B29" s="204" t="s">
        <v>60</v>
      </c>
      <c r="C29" s="205">
        <v>48603.85</v>
      </c>
      <c r="D29" s="205">
        <v>80270</v>
      </c>
      <c r="E29" s="342">
        <v>73270</v>
      </c>
      <c r="F29" s="320"/>
      <c r="G29" s="320"/>
      <c r="H29" s="320"/>
      <c r="I29" s="205">
        <v>69270</v>
      </c>
      <c r="K29" s="205">
        <v>69270</v>
      </c>
    </row>
    <row r="30" spans="1:14" x14ac:dyDescent="0.25">
      <c r="A30" s="169" t="s">
        <v>143</v>
      </c>
      <c r="B30" s="208" t="s">
        <v>144</v>
      </c>
      <c r="C30" s="209">
        <f>SUM(C31+C33)</f>
        <v>174715.13</v>
      </c>
      <c r="D30" s="209">
        <v>265860</v>
      </c>
      <c r="E30" s="344">
        <f>SUM(E31+E33)</f>
        <v>250810</v>
      </c>
      <c r="F30" s="320"/>
      <c r="G30" s="320"/>
      <c r="H30" s="320"/>
      <c r="I30" s="209">
        <f>SUM(I31+I33)</f>
        <v>247810</v>
      </c>
      <c r="J30" s="264">
        <f t="shared" ref="J30:K30" si="7">SUM(J31+J33)</f>
        <v>0</v>
      </c>
      <c r="K30" s="264">
        <f t="shared" si="7"/>
        <v>247810</v>
      </c>
    </row>
    <row r="31" spans="1:14" x14ac:dyDescent="0.25">
      <c r="A31" s="172" t="s">
        <v>232</v>
      </c>
      <c r="B31" s="201" t="s">
        <v>146</v>
      </c>
      <c r="C31" s="203">
        <f>SUM(C32)</f>
        <v>115615.13</v>
      </c>
      <c r="D31" s="203">
        <v>165500</v>
      </c>
      <c r="E31" s="341">
        <f>SUM(E32)</f>
        <v>154250</v>
      </c>
      <c r="F31" s="320"/>
      <c r="G31" s="320"/>
      <c r="H31" s="320"/>
      <c r="I31" s="203">
        <f>SUM(I32)</f>
        <v>151250</v>
      </c>
      <c r="J31" s="268">
        <f t="shared" ref="J31:K31" si="8">SUM(J32)</f>
        <v>0</v>
      </c>
      <c r="K31" s="268">
        <f t="shared" si="8"/>
        <v>151250</v>
      </c>
    </row>
    <row r="32" spans="1:14" x14ac:dyDescent="0.25">
      <c r="A32" s="220" t="s">
        <v>366</v>
      </c>
      <c r="B32" s="204" t="s">
        <v>367</v>
      </c>
      <c r="C32" s="205">
        <v>115615.13</v>
      </c>
      <c r="D32" s="205">
        <v>165500</v>
      </c>
      <c r="E32" s="342">
        <v>154250</v>
      </c>
      <c r="F32" s="320"/>
      <c r="G32" s="320"/>
      <c r="H32" s="320"/>
      <c r="I32" s="205">
        <v>151250</v>
      </c>
      <c r="K32" s="205">
        <v>151250</v>
      </c>
    </row>
    <row r="33" spans="1:11" x14ac:dyDescent="0.25">
      <c r="A33" s="172" t="s">
        <v>240</v>
      </c>
      <c r="B33" s="201" t="s">
        <v>166</v>
      </c>
      <c r="C33" s="203">
        <f>SUM(C34)</f>
        <v>59100</v>
      </c>
      <c r="D33" s="203">
        <v>100360</v>
      </c>
      <c r="E33" s="341">
        <f>SUM(E34)</f>
        <v>96560</v>
      </c>
      <c r="F33" s="320"/>
      <c r="G33" s="320"/>
      <c r="H33" s="320"/>
      <c r="I33" s="203">
        <f>SUM(I34)</f>
        <v>96560</v>
      </c>
      <c r="J33" s="268">
        <f t="shared" ref="J33:K33" si="9">SUM(J34)</f>
        <v>0</v>
      </c>
      <c r="K33" s="268">
        <f t="shared" si="9"/>
        <v>96560</v>
      </c>
    </row>
    <row r="34" spans="1:11" x14ac:dyDescent="0.25">
      <c r="A34" s="220" t="s">
        <v>366</v>
      </c>
      <c r="B34" s="204" t="s">
        <v>367</v>
      </c>
      <c r="C34" s="205">
        <v>59100</v>
      </c>
      <c r="D34" s="205">
        <v>100360</v>
      </c>
      <c r="E34" s="342">
        <v>96560</v>
      </c>
      <c r="F34" s="320"/>
      <c r="G34" s="320"/>
      <c r="H34" s="320"/>
      <c r="I34" s="205">
        <v>96560</v>
      </c>
      <c r="K34" s="205">
        <v>96560</v>
      </c>
    </row>
    <row r="35" spans="1:11" x14ac:dyDescent="0.25">
      <c r="A35" s="169" t="s">
        <v>147</v>
      </c>
      <c r="B35" s="208" t="s">
        <v>148</v>
      </c>
      <c r="C35" s="209">
        <f>SUM(C36+C40+C43+C51+C49)</f>
        <v>126195.66</v>
      </c>
      <c r="D35" s="209">
        <v>145800</v>
      </c>
      <c r="E35" s="344">
        <f>SUM(E36+E40+E43+E51+E49+E47)</f>
        <v>317501</v>
      </c>
      <c r="F35" s="320"/>
      <c r="G35" s="320"/>
      <c r="H35" s="320"/>
      <c r="I35" s="209">
        <f>SUM(I36+I40+I43+I51+I49+I47)</f>
        <v>271222</v>
      </c>
      <c r="J35" s="264">
        <f>SUM(J36+J40+J43+J51+J49+J47)</f>
        <v>0</v>
      </c>
      <c r="K35" s="264">
        <f>SUM(K36+K40+K43+K51+K49+K47)</f>
        <v>248191</v>
      </c>
    </row>
    <row r="36" spans="1:11" x14ac:dyDescent="0.25">
      <c r="A36" s="172" t="s">
        <v>241</v>
      </c>
      <c r="B36" s="201" t="s">
        <v>168</v>
      </c>
      <c r="C36" s="203">
        <f>SUM(C37:C39)</f>
        <v>47650.45</v>
      </c>
      <c r="D36" s="203">
        <v>68800</v>
      </c>
      <c r="E36" s="341">
        <f>SUM(E37:H39)</f>
        <v>85250</v>
      </c>
      <c r="F36" s="320"/>
      <c r="G36" s="320"/>
      <c r="H36" s="320"/>
      <c r="I36" s="203">
        <f>SUM(I37:I39)</f>
        <v>85250</v>
      </c>
      <c r="J36" s="268">
        <f t="shared" ref="J36:K36" si="10">SUM(J37:J39)</f>
        <v>0</v>
      </c>
      <c r="K36" s="268">
        <f t="shared" si="10"/>
        <v>85250</v>
      </c>
    </row>
    <row r="37" spans="1:11" x14ac:dyDescent="0.25">
      <c r="A37" s="220" t="s">
        <v>368</v>
      </c>
      <c r="B37" s="204" t="s">
        <v>369</v>
      </c>
      <c r="C37" s="205">
        <v>37650.449999999997</v>
      </c>
      <c r="D37" s="205">
        <v>66500</v>
      </c>
      <c r="E37" s="342">
        <v>85250</v>
      </c>
      <c r="F37" s="320"/>
      <c r="G37" s="320"/>
      <c r="H37" s="320"/>
      <c r="I37" s="205">
        <v>85250</v>
      </c>
      <c r="K37" s="205">
        <v>85250</v>
      </c>
    </row>
    <row r="38" spans="1:11" ht="24" x14ac:dyDescent="0.25">
      <c r="A38" s="220" t="s">
        <v>370</v>
      </c>
      <c r="B38" s="204" t="s">
        <v>371</v>
      </c>
      <c r="C38" s="205">
        <v>10000</v>
      </c>
      <c r="D38" s="205">
        <v>2300</v>
      </c>
      <c r="E38" s="342">
        <v>0</v>
      </c>
      <c r="F38" s="320"/>
      <c r="G38" s="320"/>
      <c r="H38" s="320"/>
      <c r="I38" s="205">
        <v>0</v>
      </c>
      <c r="K38" s="205">
        <v>0</v>
      </c>
    </row>
    <row r="39" spans="1:11" x14ac:dyDescent="0.25">
      <c r="A39" s="220" t="s">
        <v>363</v>
      </c>
      <c r="B39" s="204" t="s">
        <v>364</v>
      </c>
      <c r="C39" s="205">
        <v>0</v>
      </c>
      <c r="D39" s="205">
        <v>0</v>
      </c>
      <c r="E39" s="342">
        <v>0</v>
      </c>
      <c r="F39" s="342"/>
      <c r="G39" s="342"/>
      <c r="H39" s="342"/>
      <c r="I39" s="205">
        <v>0</v>
      </c>
      <c r="K39" s="205">
        <v>0</v>
      </c>
    </row>
    <row r="40" spans="1:11" x14ac:dyDescent="0.25">
      <c r="A40" s="172" t="s">
        <v>421</v>
      </c>
      <c r="B40" s="201" t="s">
        <v>170</v>
      </c>
      <c r="C40" s="203">
        <f>SUM(C41:C42)</f>
        <v>17325.400000000001</v>
      </c>
      <c r="D40" s="203">
        <v>27460</v>
      </c>
      <c r="E40" s="341">
        <f>SUM(E41:H42)</f>
        <v>37060</v>
      </c>
      <c r="F40" s="320"/>
      <c r="G40" s="320"/>
      <c r="H40" s="320"/>
      <c r="I40" s="203">
        <f>SUM(I41:I42)</f>
        <v>37060</v>
      </c>
      <c r="J40" s="268">
        <f t="shared" ref="J40:K40" si="11">SUM(J41:J42)</f>
        <v>0</v>
      </c>
      <c r="K40" s="268">
        <f t="shared" si="11"/>
        <v>37060</v>
      </c>
    </row>
    <row r="41" spans="1:11" ht="24" x14ac:dyDescent="0.25">
      <c r="A41" s="220" t="s">
        <v>372</v>
      </c>
      <c r="B41" s="204" t="s">
        <v>373</v>
      </c>
      <c r="C41" s="205">
        <v>17325.400000000001</v>
      </c>
      <c r="D41" s="205">
        <v>27460</v>
      </c>
      <c r="E41" s="342">
        <v>37060</v>
      </c>
      <c r="F41" s="320"/>
      <c r="G41" s="320"/>
      <c r="H41" s="320"/>
      <c r="I41" s="205">
        <v>37060</v>
      </c>
      <c r="K41" s="205">
        <v>37060</v>
      </c>
    </row>
    <row r="42" spans="1:11" x14ac:dyDescent="0.25">
      <c r="A42" s="220" t="s">
        <v>363</v>
      </c>
      <c r="B42" s="204" t="s">
        <v>364</v>
      </c>
      <c r="C42" s="205">
        <v>0</v>
      </c>
      <c r="D42" s="205">
        <v>0</v>
      </c>
      <c r="E42" s="342">
        <v>0</v>
      </c>
      <c r="F42" s="320"/>
      <c r="G42" s="320"/>
      <c r="H42" s="320"/>
      <c r="I42" s="205">
        <v>0</v>
      </c>
      <c r="K42" s="205">
        <v>0</v>
      </c>
    </row>
    <row r="43" spans="1:11" x14ac:dyDescent="0.25">
      <c r="A43" s="172" t="s">
        <v>233</v>
      </c>
      <c r="B43" s="201" t="s">
        <v>150</v>
      </c>
      <c r="C43" s="203">
        <f>SUM(C44:C46)</f>
        <v>26845.62</v>
      </c>
      <c r="D43" s="203">
        <v>32540</v>
      </c>
      <c r="E43" s="341">
        <f>SUM(E44:H46)</f>
        <v>32900</v>
      </c>
      <c r="F43" s="320"/>
      <c r="G43" s="320"/>
      <c r="H43" s="320"/>
      <c r="I43" s="203">
        <f>SUM(I44:I46)</f>
        <v>32900</v>
      </c>
      <c r="J43" s="268">
        <f t="shared" ref="J43:K43" si="12">SUM(J44:J46)</f>
        <v>0</v>
      </c>
      <c r="K43" s="268">
        <f t="shared" si="12"/>
        <v>32900</v>
      </c>
    </row>
    <row r="44" spans="1:11" ht="24" x14ac:dyDescent="0.25">
      <c r="A44" s="220" t="s">
        <v>372</v>
      </c>
      <c r="B44" s="204" t="s">
        <v>373</v>
      </c>
      <c r="C44" s="205">
        <v>26203</v>
      </c>
      <c r="D44" s="205">
        <v>31840</v>
      </c>
      <c r="E44" s="342">
        <v>32200</v>
      </c>
      <c r="F44" s="320"/>
      <c r="G44" s="320"/>
      <c r="H44" s="320"/>
      <c r="I44" s="205">
        <v>32200</v>
      </c>
      <c r="K44" s="205">
        <v>32200</v>
      </c>
    </row>
    <row r="45" spans="1:11" ht="24" x14ac:dyDescent="0.25">
      <c r="A45" s="220" t="s">
        <v>374</v>
      </c>
      <c r="B45" s="204" t="s">
        <v>375</v>
      </c>
      <c r="C45" s="205">
        <v>642.62</v>
      </c>
      <c r="D45" s="205">
        <v>700</v>
      </c>
      <c r="E45" s="342">
        <v>700</v>
      </c>
      <c r="F45" s="320"/>
      <c r="G45" s="320"/>
      <c r="H45" s="320"/>
      <c r="I45" s="205">
        <v>700</v>
      </c>
      <c r="K45" s="205">
        <v>700</v>
      </c>
    </row>
    <row r="46" spans="1:11" x14ac:dyDescent="0.25">
      <c r="A46" s="220" t="s">
        <v>363</v>
      </c>
      <c r="B46" s="204" t="s">
        <v>364</v>
      </c>
      <c r="C46" s="205">
        <v>0</v>
      </c>
      <c r="D46" s="205">
        <v>0</v>
      </c>
      <c r="E46" s="342">
        <v>0</v>
      </c>
      <c r="F46" s="320"/>
      <c r="G46" s="320"/>
      <c r="H46" s="320"/>
      <c r="I46" s="205">
        <v>0</v>
      </c>
      <c r="K46" s="205">
        <v>0</v>
      </c>
    </row>
    <row r="47" spans="1:11" s="262" customFormat="1" x14ac:dyDescent="0.25">
      <c r="A47" s="172" t="s">
        <v>418</v>
      </c>
      <c r="B47" s="267" t="s">
        <v>420</v>
      </c>
      <c r="C47" s="268">
        <f>SUM(C48:C48)</f>
        <v>0</v>
      </c>
      <c r="D47" s="268">
        <v>0</v>
      </c>
      <c r="E47" s="341">
        <f>SUM(E48:H48)</f>
        <v>14014</v>
      </c>
      <c r="F47" s="320"/>
      <c r="G47" s="320"/>
      <c r="H47" s="320"/>
      <c r="I47" s="268">
        <f>SUM(I48:I48)</f>
        <v>98012</v>
      </c>
      <c r="K47" s="268">
        <f>SUM(K48:K48)</f>
        <v>74981</v>
      </c>
    </row>
    <row r="48" spans="1:11" s="262" customFormat="1" x14ac:dyDescent="0.25">
      <c r="A48" s="271">
        <v>63231</v>
      </c>
      <c r="B48" s="269" t="s">
        <v>377</v>
      </c>
      <c r="C48" s="270">
        <v>0</v>
      </c>
      <c r="D48" s="270">
        <v>0</v>
      </c>
      <c r="E48" s="342">
        <v>14014</v>
      </c>
      <c r="F48" s="320"/>
      <c r="G48" s="320"/>
      <c r="H48" s="320"/>
      <c r="I48" s="270">
        <v>98012</v>
      </c>
      <c r="K48" s="270">
        <v>74981</v>
      </c>
    </row>
    <row r="49" spans="1:11" x14ac:dyDescent="0.25">
      <c r="A49" s="172" t="s">
        <v>408</v>
      </c>
      <c r="B49" s="201" t="s">
        <v>209</v>
      </c>
      <c r="C49" s="203">
        <f>SUM(C50)</f>
        <v>10101.93</v>
      </c>
      <c r="D49" s="203">
        <v>17000</v>
      </c>
      <c r="E49" s="341">
        <f>SUM(E50)</f>
        <v>18000</v>
      </c>
      <c r="F49" s="320"/>
      <c r="G49" s="320"/>
      <c r="H49" s="320"/>
      <c r="I49" s="203">
        <f>SUM(I50)</f>
        <v>18000</v>
      </c>
      <c r="J49" s="268">
        <f>SUM(J50)</f>
        <v>0</v>
      </c>
      <c r="K49" s="268">
        <f>SUM(K50)</f>
        <v>18000</v>
      </c>
    </row>
    <row r="50" spans="1:11" x14ac:dyDescent="0.25">
      <c r="A50" s="271" t="s">
        <v>378</v>
      </c>
      <c r="B50" s="204" t="s">
        <v>379</v>
      </c>
      <c r="C50" s="205">
        <v>10101.93</v>
      </c>
      <c r="D50" s="205">
        <v>17000</v>
      </c>
      <c r="E50" s="342">
        <v>18000</v>
      </c>
      <c r="F50" s="320"/>
      <c r="G50" s="320"/>
      <c r="H50" s="320"/>
      <c r="I50" s="205">
        <v>18000</v>
      </c>
      <c r="K50" s="205">
        <v>18000</v>
      </c>
    </row>
    <row r="51" spans="1:11" x14ac:dyDescent="0.25">
      <c r="A51" s="172" t="s">
        <v>409</v>
      </c>
      <c r="B51" s="201" t="s">
        <v>220</v>
      </c>
      <c r="C51" s="203">
        <f>SUM(C52:C53)</f>
        <v>24272.26</v>
      </c>
      <c r="D51" s="203">
        <v>0</v>
      </c>
      <c r="E51" s="341">
        <f>SUM(E52:H53)</f>
        <v>130277</v>
      </c>
      <c r="F51" s="320"/>
      <c r="G51" s="320"/>
      <c r="H51" s="320"/>
      <c r="I51" s="203">
        <f>SUM(I52:I53)</f>
        <v>0</v>
      </c>
      <c r="K51" s="203">
        <f>SUM(K52:K53)</f>
        <v>0</v>
      </c>
    </row>
    <row r="52" spans="1:11" x14ac:dyDescent="0.25">
      <c r="A52" s="220" t="s">
        <v>376</v>
      </c>
      <c r="B52" s="204" t="s">
        <v>377</v>
      </c>
      <c r="C52" s="205">
        <v>24272.26</v>
      </c>
      <c r="D52" s="205">
        <v>0</v>
      </c>
      <c r="E52" s="342">
        <v>130277</v>
      </c>
      <c r="F52" s="320"/>
      <c r="G52" s="320"/>
      <c r="H52" s="320"/>
      <c r="I52" s="205">
        <v>0</v>
      </c>
      <c r="K52" s="205">
        <v>0</v>
      </c>
    </row>
    <row r="53" spans="1:11" x14ac:dyDescent="0.25">
      <c r="A53" s="220" t="s">
        <v>363</v>
      </c>
      <c r="B53" s="204" t="s">
        <v>364</v>
      </c>
      <c r="C53" s="205">
        <v>0</v>
      </c>
      <c r="D53" s="205">
        <v>0</v>
      </c>
      <c r="E53" s="342">
        <v>0</v>
      </c>
      <c r="F53" s="320"/>
      <c r="G53" s="320"/>
      <c r="H53" s="320"/>
      <c r="I53" s="205">
        <v>0</v>
      </c>
      <c r="K53" s="205">
        <v>0</v>
      </c>
    </row>
    <row r="54" spans="1:11" x14ac:dyDescent="0.25">
      <c r="A54" s="169" t="s">
        <v>191</v>
      </c>
      <c r="B54" s="208" t="s">
        <v>192</v>
      </c>
      <c r="C54" s="209">
        <f>SUM(C55+C57)</f>
        <v>6133.8</v>
      </c>
      <c r="D54" s="209">
        <v>6800</v>
      </c>
      <c r="E54" s="344">
        <f>SUM(E55)</f>
        <v>7000</v>
      </c>
      <c r="F54" s="320"/>
      <c r="G54" s="320"/>
      <c r="H54" s="320"/>
      <c r="I54" s="209">
        <f>SUM(I55)</f>
        <v>7000</v>
      </c>
      <c r="J54" s="264">
        <f t="shared" ref="J54:K54" si="13">SUM(J55)</f>
        <v>0</v>
      </c>
      <c r="K54" s="264">
        <f t="shared" si="13"/>
        <v>7000</v>
      </c>
    </row>
    <row r="55" spans="1:11" x14ac:dyDescent="0.25">
      <c r="A55" s="172" t="s">
        <v>193</v>
      </c>
      <c r="B55" s="201" t="s">
        <v>194</v>
      </c>
      <c r="C55" s="203">
        <f>SUM(C56)</f>
        <v>6133.8</v>
      </c>
      <c r="D55" s="203">
        <v>6800</v>
      </c>
      <c r="E55" s="341">
        <f>SUM(E56)</f>
        <v>7000</v>
      </c>
      <c r="F55" s="320"/>
      <c r="G55" s="320"/>
      <c r="H55" s="320"/>
      <c r="I55" s="203">
        <f>SUM(I56)</f>
        <v>7000</v>
      </c>
      <c r="J55" s="268">
        <f t="shared" ref="J55:K55" si="14">SUM(J56)</f>
        <v>0</v>
      </c>
      <c r="K55" s="268">
        <f t="shared" si="14"/>
        <v>7000</v>
      </c>
    </row>
    <row r="56" spans="1:11" x14ac:dyDescent="0.25">
      <c r="A56" s="271" t="s">
        <v>380</v>
      </c>
      <c r="B56" s="204" t="s">
        <v>63</v>
      </c>
      <c r="C56" s="205">
        <v>6133.8</v>
      </c>
      <c r="D56" s="205">
        <v>6800</v>
      </c>
      <c r="E56" s="342">
        <v>7000</v>
      </c>
      <c r="F56" s="320"/>
      <c r="G56" s="320"/>
      <c r="H56" s="320"/>
      <c r="I56" s="205">
        <v>7000</v>
      </c>
      <c r="K56" s="205">
        <v>7000</v>
      </c>
    </row>
    <row r="57" spans="1:11" x14ac:dyDescent="0.25">
      <c r="A57" s="172" t="s">
        <v>381</v>
      </c>
      <c r="B57" s="201" t="s">
        <v>382</v>
      </c>
      <c r="C57" s="203">
        <v>0</v>
      </c>
      <c r="D57" s="203">
        <v>0</v>
      </c>
      <c r="E57" s="341">
        <v>0</v>
      </c>
      <c r="F57" s="320"/>
      <c r="G57" s="320"/>
      <c r="H57" s="320"/>
      <c r="I57" s="203">
        <v>0</v>
      </c>
      <c r="K57" s="203">
        <v>0</v>
      </c>
    </row>
    <row r="58" spans="1:11" x14ac:dyDescent="0.25">
      <c r="A58" s="271" t="s">
        <v>383</v>
      </c>
      <c r="B58" s="204" t="s">
        <v>384</v>
      </c>
      <c r="C58" s="205">
        <v>0</v>
      </c>
      <c r="D58" s="205">
        <v>0</v>
      </c>
      <c r="E58" s="342">
        <v>0</v>
      </c>
      <c r="F58" s="320"/>
      <c r="G58" s="320"/>
      <c r="H58" s="320"/>
      <c r="I58" s="205">
        <v>0</v>
      </c>
      <c r="K58" s="205">
        <v>0</v>
      </c>
    </row>
    <row r="59" spans="1:11" x14ac:dyDescent="0.25">
      <c r="A59" s="169" t="s">
        <v>385</v>
      </c>
      <c r="B59" s="208" t="s">
        <v>386</v>
      </c>
      <c r="C59" s="209">
        <v>0</v>
      </c>
      <c r="D59" s="209">
        <v>0</v>
      </c>
      <c r="E59" s="344">
        <v>0</v>
      </c>
      <c r="F59" s="320"/>
      <c r="G59" s="320"/>
      <c r="H59" s="320"/>
      <c r="I59" s="209">
        <v>0</v>
      </c>
      <c r="K59" s="209">
        <v>0</v>
      </c>
    </row>
    <row r="60" spans="1:11" x14ac:dyDescent="0.25">
      <c r="A60" s="172" t="s">
        <v>422</v>
      </c>
      <c r="B60" s="201" t="s">
        <v>387</v>
      </c>
      <c r="C60" s="203">
        <v>0</v>
      </c>
      <c r="D60" s="203">
        <v>0</v>
      </c>
      <c r="E60" s="341">
        <v>0</v>
      </c>
      <c r="F60" s="320"/>
      <c r="G60" s="320"/>
      <c r="H60" s="320"/>
      <c r="I60" s="203">
        <v>0</v>
      </c>
      <c r="K60" s="203">
        <v>0</v>
      </c>
    </row>
    <row r="61" spans="1:11" x14ac:dyDescent="0.25">
      <c r="A61" s="271" t="s">
        <v>388</v>
      </c>
      <c r="B61" s="204" t="s">
        <v>389</v>
      </c>
      <c r="C61" s="205">
        <v>0</v>
      </c>
      <c r="D61" s="205">
        <v>0</v>
      </c>
      <c r="E61" s="342">
        <v>0</v>
      </c>
      <c r="F61" s="320"/>
      <c r="G61" s="320"/>
      <c r="H61" s="320"/>
      <c r="I61" s="205">
        <v>0</v>
      </c>
      <c r="K61" s="205">
        <v>0</v>
      </c>
    </row>
    <row r="62" spans="1:11" ht="0" hidden="1" customHeight="1" x14ac:dyDescent="0.25"/>
  </sheetData>
  <mergeCells count="48">
    <mergeCell ref="E57:H57"/>
    <mergeCell ref="E58:H58"/>
    <mergeCell ref="E59:H59"/>
    <mergeCell ref="E60:H60"/>
    <mergeCell ref="E61:H61"/>
    <mergeCell ref="E56:H56"/>
    <mergeCell ref="E43:H43"/>
    <mergeCell ref="E44:H44"/>
    <mergeCell ref="E45:H45"/>
    <mergeCell ref="E46:H46"/>
    <mergeCell ref="E51:H51"/>
    <mergeCell ref="E52:H52"/>
    <mergeCell ref="E53:H53"/>
    <mergeCell ref="E49:H49"/>
    <mergeCell ref="E50:H50"/>
    <mergeCell ref="E54:H54"/>
    <mergeCell ref="E55:H55"/>
    <mergeCell ref="E47:H47"/>
    <mergeCell ref="E48:H48"/>
    <mergeCell ref="E27:H27"/>
    <mergeCell ref="E28:H28"/>
    <mergeCell ref="E29:H29"/>
    <mergeCell ref="E42:H42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30:H30"/>
    <mergeCell ref="E18:H18"/>
    <mergeCell ref="B11:F11"/>
    <mergeCell ref="E15:H15"/>
    <mergeCell ref="E16:H16"/>
    <mergeCell ref="E17:H17"/>
    <mergeCell ref="E24:H24"/>
    <mergeCell ref="E25:H25"/>
    <mergeCell ref="E26:H26"/>
    <mergeCell ref="E19:H19"/>
    <mergeCell ref="E20:H20"/>
    <mergeCell ref="E21:H21"/>
    <mergeCell ref="E22:H22"/>
    <mergeCell ref="E23:H23"/>
  </mergeCells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A1 RAČUN PRIHODA I RASHODA</vt:lpstr>
      <vt:lpstr>A2 RAČUN PRIHODA I RASHODA</vt:lpstr>
      <vt:lpstr>A3 RASHODI PREMA FUNKC.KLASIFIK</vt:lpstr>
      <vt:lpstr>RAČUN FINANCIRANJA</vt:lpstr>
      <vt:lpstr>POSEBNI DIO</vt:lpstr>
      <vt:lpstr>POSEBNI DIO II</vt:lpstr>
      <vt:lpstr>POSEBNI DIO-PRIHODI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kpilato</dc:creator>
  <cp:lastModifiedBy>kpilato</cp:lastModifiedBy>
  <cp:lastPrinted>2025-09-19T11:01:57Z</cp:lastPrinted>
  <dcterms:created xsi:type="dcterms:W3CDTF">2024-09-16T11:11:09Z</dcterms:created>
  <dcterms:modified xsi:type="dcterms:W3CDTF">2025-10-20T07:01:30Z</dcterms:modified>
</cp:coreProperties>
</file>