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kpilato\Desktop\PLAN 2024\"/>
    </mc:Choice>
  </mc:AlternateContent>
  <xr:revisionPtr revIDLastSave="0" documentId="13_ncr:1_{C25FE8F8-25A5-4BFD-814F-7DA05B82A05B}" xr6:coauthVersionLast="45" xr6:coauthVersionMax="47" xr10:uidLastSave="{00000000-0000-0000-0000-000000000000}"/>
  <bookViews>
    <workbookView xWindow="-120" yWindow="-120" windowWidth="29040" windowHeight="15840" firstSheet="1" activeTab="6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Raspol.sredstva iz preth.god." sheetId="2" r:id="rId6"/>
    <sheet name="POSEBNI DIO-4" sheetId="8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3" l="1"/>
  <c r="K21" i="8"/>
  <c r="E55" i="3"/>
  <c r="E59" i="3"/>
  <c r="E83" i="3"/>
  <c r="H55" i="3" l="1"/>
  <c r="G55" i="3"/>
  <c r="F26" i="3"/>
  <c r="G26" i="3"/>
  <c r="H26" i="3"/>
  <c r="I26" i="3"/>
  <c r="E26" i="3"/>
  <c r="E22" i="2"/>
  <c r="G22" i="2"/>
  <c r="G15" i="2"/>
  <c r="G14" i="2" s="1"/>
  <c r="F15" i="2"/>
  <c r="F14" i="2" s="1"/>
  <c r="F22" i="2"/>
  <c r="F24" i="2"/>
  <c r="F28" i="2"/>
  <c r="J133" i="7"/>
  <c r="J132" i="7"/>
  <c r="H131" i="7"/>
  <c r="H130" i="7" s="1"/>
  <c r="H129" i="7" s="1"/>
  <c r="G131" i="7"/>
  <c r="G130" i="7" s="1"/>
  <c r="G129" i="7" s="1"/>
  <c r="K129" i="7"/>
  <c r="J128" i="7"/>
  <c r="H127" i="7"/>
  <c r="H126" i="7" s="1"/>
  <c r="H125" i="7" s="1"/>
  <c r="G127" i="7"/>
  <c r="G126" i="7" s="1"/>
  <c r="G125" i="7" s="1"/>
  <c r="I123" i="7"/>
  <c r="I122" i="7" s="1"/>
  <c r="I121" i="7" s="1"/>
  <c r="H123" i="7"/>
  <c r="H122" i="7" s="1"/>
  <c r="H121" i="7" s="1"/>
  <c r="G123" i="7"/>
  <c r="G122" i="7" s="1"/>
  <c r="G121" i="7" s="1"/>
  <c r="K121" i="7"/>
  <c r="J121" i="7"/>
  <c r="H116" i="7"/>
  <c r="H115" i="7" s="1"/>
  <c r="H114" i="7" s="1"/>
  <c r="G116" i="7"/>
  <c r="G115" i="7" s="1"/>
  <c r="G114" i="7" s="1"/>
  <c r="K114" i="7"/>
  <c r="J114" i="7"/>
  <c r="I112" i="7"/>
  <c r="H112" i="7"/>
  <c r="H111" i="7" s="1"/>
  <c r="H110" i="7" s="1"/>
  <c r="G112" i="7"/>
  <c r="G111" i="7" s="1"/>
  <c r="G110" i="7" s="1"/>
  <c r="K110" i="7"/>
  <c r="I110" i="7"/>
  <c r="J110" i="7"/>
  <c r="H108" i="7"/>
  <c r="H107" i="7" s="1"/>
  <c r="H106" i="7" s="1"/>
  <c r="G108" i="7"/>
  <c r="G107" i="7" s="1"/>
  <c r="G106" i="7" s="1"/>
  <c r="K106" i="7"/>
  <c r="I106" i="7"/>
  <c r="J106" i="7"/>
  <c r="I104" i="7"/>
  <c r="I103" i="7" s="1"/>
  <c r="K104" i="7"/>
  <c r="K103" i="7" s="1"/>
  <c r="J104" i="7"/>
  <c r="J103" i="7" s="1"/>
  <c r="H104" i="7"/>
  <c r="H103" i="7" s="1"/>
  <c r="G104" i="7"/>
  <c r="G103" i="7" s="1"/>
  <c r="I101" i="7"/>
  <c r="I100" i="7" s="1"/>
  <c r="K101" i="7"/>
  <c r="K100" i="7" s="1"/>
  <c r="J101" i="7"/>
  <c r="J100" i="7" s="1"/>
  <c r="H101" i="7"/>
  <c r="H100" i="7" s="1"/>
  <c r="G101" i="7"/>
  <c r="G100" i="7" s="1"/>
  <c r="I98" i="7"/>
  <c r="I97" i="7" s="1"/>
  <c r="H98" i="7"/>
  <c r="H97" i="7" s="1"/>
  <c r="G98" i="7"/>
  <c r="G97" i="7" s="1"/>
  <c r="I95" i="7"/>
  <c r="I94" i="7" s="1"/>
  <c r="K95" i="7"/>
  <c r="K94" i="7" s="1"/>
  <c r="J95" i="7"/>
  <c r="J94" i="7" s="1"/>
  <c r="H95" i="7"/>
  <c r="H94" i="7" s="1"/>
  <c r="G95" i="7"/>
  <c r="G94" i="7" s="1"/>
  <c r="I92" i="7"/>
  <c r="I91" i="7" s="1"/>
  <c r="K92" i="7"/>
  <c r="K91" i="7" s="1"/>
  <c r="J92" i="7"/>
  <c r="J91" i="7" s="1"/>
  <c r="H92" i="7"/>
  <c r="H91" i="7" s="1"/>
  <c r="G92" i="7"/>
  <c r="G91" i="7" s="1"/>
  <c r="G90" i="7" s="1"/>
  <c r="I88" i="7"/>
  <c r="I87" i="7" s="1"/>
  <c r="H88" i="7"/>
  <c r="H87" i="7" s="1"/>
  <c r="G88" i="7"/>
  <c r="G87" i="7" s="1"/>
  <c r="J85" i="7"/>
  <c r="J84" i="7" s="1"/>
  <c r="J83" i="7" s="1"/>
  <c r="H84" i="7"/>
  <c r="H83" i="7" s="1"/>
  <c r="G84" i="7"/>
  <c r="G83" i="7" s="1"/>
  <c r="I81" i="7"/>
  <c r="I80" i="7" s="1"/>
  <c r="H81" i="7"/>
  <c r="H80" i="7" s="1"/>
  <c r="G81" i="7"/>
  <c r="G80" i="7" s="1"/>
  <c r="I78" i="7"/>
  <c r="I77" i="7" s="1"/>
  <c r="H78" i="7"/>
  <c r="H77" i="7" s="1"/>
  <c r="G78" i="7"/>
  <c r="G77" i="7" s="1"/>
  <c r="I75" i="7"/>
  <c r="I74" i="7" s="1"/>
  <c r="H75" i="7"/>
  <c r="H74" i="7" s="1"/>
  <c r="G75" i="7"/>
  <c r="G74" i="7" s="1"/>
  <c r="J73" i="7"/>
  <c r="H72" i="7"/>
  <c r="H71" i="7" s="1"/>
  <c r="G72" i="7"/>
  <c r="G71" i="7" s="1"/>
  <c r="K68" i="7"/>
  <c r="K67" i="7" s="1"/>
  <c r="J68" i="7"/>
  <c r="J67" i="7" s="1"/>
  <c r="H68" i="7"/>
  <c r="H67" i="7" s="1"/>
  <c r="G68" i="7"/>
  <c r="G67" i="7" s="1"/>
  <c r="H64" i="7"/>
  <c r="H63" i="7" s="1"/>
  <c r="G64" i="7"/>
  <c r="G63" i="7" s="1"/>
  <c r="I60" i="7"/>
  <c r="I59" i="7" s="1"/>
  <c r="I58" i="7" s="1"/>
  <c r="H60" i="7"/>
  <c r="H59" i="7" s="1"/>
  <c r="H58" i="7" s="1"/>
  <c r="G60" i="7"/>
  <c r="G59" i="7" s="1"/>
  <c r="G58" i="7" s="1"/>
  <c r="K55" i="7"/>
  <c r="K54" i="7" s="1"/>
  <c r="K53" i="7" s="1"/>
  <c r="I54" i="7"/>
  <c r="I53" i="7" s="1"/>
  <c r="J54" i="7"/>
  <c r="J53" i="7" s="1"/>
  <c r="H54" i="7"/>
  <c r="H53" i="7" s="1"/>
  <c r="G54" i="7"/>
  <c r="G53" i="7" s="1"/>
  <c r="K50" i="7"/>
  <c r="K49" i="7" s="1"/>
  <c r="J50" i="7"/>
  <c r="J49" i="7" s="1"/>
  <c r="I50" i="7"/>
  <c r="I49" i="7" s="1"/>
  <c r="H50" i="7"/>
  <c r="H49" i="7" s="1"/>
  <c r="G50" i="7"/>
  <c r="G49" i="7" s="1"/>
  <c r="K47" i="7"/>
  <c r="K46" i="7" s="1"/>
  <c r="J47" i="7"/>
  <c r="J46" i="7" s="1"/>
  <c r="I47" i="7"/>
  <c r="I46" i="7" s="1"/>
  <c r="H47" i="7"/>
  <c r="H46" i="7" s="1"/>
  <c r="G47" i="7"/>
  <c r="G46" i="7" s="1"/>
  <c r="I42" i="7"/>
  <c r="I41" i="7" s="1"/>
  <c r="K42" i="7"/>
  <c r="K41" i="7" s="1"/>
  <c r="J42" i="7"/>
  <c r="J41" i="7" s="1"/>
  <c r="H42" i="7"/>
  <c r="H41" i="7" s="1"/>
  <c r="G42" i="7"/>
  <c r="G41" i="7" s="1"/>
  <c r="I39" i="7"/>
  <c r="I38" i="7" s="1"/>
  <c r="K39" i="7"/>
  <c r="K38" i="7" s="1"/>
  <c r="J39" i="7"/>
  <c r="J38" i="7" s="1"/>
  <c r="H39" i="7"/>
  <c r="H38" i="7" s="1"/>
  <c r="G39" i="7"/>
  <c r="G38" i="7" s="1"/>
  <c r="H36" i="7"/>
  <c r="H35" i="7" s="1"/>
  <c r="G36" i="7"/>
  <c r="G35" i="7" s="1"/>
  <c r="I33" i="7"/>
  <c r="I32" i="7" s="1"/>
  <c r="K33" i="7"/>
  <c r="K32" i="7" s="1"/>
  <c r="J33" i="7"/>
  <c r="J32" i="7" s="1"/>
  <c r="H33" i="7"/>
  <c r="H32" i="7" s="1"/>
  <c r="G33" i="7"/>
  <c r="G32" i="7" s="1"/>
  <c r="H29" i="7"/>
  <c r="H28" i="7" s="1"/>
  <c r="G29" i="7"/>
  <c r="G28" i="7" s="1"/>
  <c r="J27" i="7"/>
  <c r="K27" i="7" s="1"/>
  <c r="J26" i="7"/>
  <c r="H25" i="7"/>
  <c r="H24" i="7" s="1"/>
  <c r="G25" i="7"/>
  <c r="G24" i="7" s="1"/>
  <c r="K23" i="7"/>
  <c r="K22" i="7" s="1"/>
  <c r="K21" i="7" s="1"/>
  <c r="I22" i="7"/>
  <c r="I21" i="7" s="1"/>
  <c r="J22" i="7"/>
  <c r="J21" i="7" s="1"/>
  <c r="H22" i="7"/>
  <c r="H21" i="7" s="1"/>
  <c r="G22" i="7"/>
  <c r="G21" i="7" s="1"/>
  <c r="J20" i="7"/>
  <c r="K20" i="7" s="1"/>
  <c r="J18" i="7"/>
  <c r="K18" i="7" s="1"/>
  <c r="H17" i="7"/>
  <c r="H16" i="7" s="1"/>
  <c r="G17" i="7"/>
  <c r="G16" i="7" s="1"/>
  <c r="G336" i="8"/>
  <c r="I309" i="8"/>
  <c r="I308" i="8" s="1"/>
  <c r="I307" i="8" s="1"/>
  <c r="K308" i="8"/>
  <c r="K307" i="8" s="1"/>
  <c r="J308" i="8"/>
  <c r="J307" i="8" s="1"/>
  <c r="H308" i="8"/>
  <c r="H307" i="8" s="1"/>
  <c r="G308" i="8"/>
  <c r="G307" i="8" s="1"/>
  <c r="I381" i="8"/>
  <c r="J381" i="8" s="1"/>
  <c r="I378" i="8"/>
  <c r="J378" i="8" s="1"/>
  <c r="H377" i="8"/>
  <c r="H376" i="8" s="1"/>
  <c r="H375" i="8" s="1"/>
  <c r="G377" i="8"/>
  <c r="G376" i="8" s="1"/>
  <c r="G375" i="8" s="1"/>
  <c r="K375" i="8"/>
  <c r="I151" i="8"/>
  <c r="I47" i="8"/>
  <c r="G62" i="7" l="1"/>
  <c r="G57" i="7"/>
  <c r="I72" i="7"/>
  <c r="I71" i="7" s="1"/>
  <c r="J130" i="7"/>
  <c r="J129" i="7" s="1"/>
  <c r="K45" i="7"/>
  <c r="I116" i="7"/>
  <c r="I115" i="7" s="1"/>
  <c r="I114" i="7" s="1"/>
  <c r="J45" i="7"/>
  <c r="G45" i="7"/>
  <c r="J61" i="7"/>
  <c r="J60" i="7" s="1"/>
  <c r="J59" i="7" s="1"/>
  <c r="J58" i="7" s="1"/>
  <c r="G15" i="7"/>
  <c r="I68" i="7"/>
  <c r="I67" i="7" s="1"/>
  <c r="H90" i="7"/>
  <c r="I45" i="7"/>
  <c r="I84" i="7"/>
  <c r="I83" i="7" s="1"/>
  <c r="I64" i="7"/>
  <c r="I63" i="7" s="1"/>
  <c r="J79" i="7"/>
  <c r="J78" i="7" s="1"/>
  <c r="J77" i="7" s="1"/>
  <c r="J82" i="7"/>
  <c r="I16" i="7"/>
  <c r="J30" i="7"/>
  <c r="I29" i="7"/>
  <c r="I28" i="7" s="1"/>
  <c r="J17" i="7"/>
  <c r="J16" i="7" s="1"/>
  <c r="K17" i="7"/>
  <c r="K16" i="7" s="1"/>
  <c r="K128" i="7"/>
  <c r="K127" i="7" s="1"/>
  <c r="K126" i="7" s="1"/>
  <c r="K125" i="7" s="1"/>
  <c r="J127" i="7"/>
  <c r="J126" i="7" s="1"/>
  <c r="J125" i="7" s="1"/>
  <c r="H62" i="7"/>
  <c r="H15" i="7"/>
  <c r="K26" i="7"/>
  <c r="K25" i="7" s="1"/>
  <c r="K24" i="7" s="1"/>
  <c r="J25" i="7"/>
  <c r="J24" i="7" s="1"/>
  <c r="J36" i="7"/>
  <c r="J35" i="7" s="1"/>
  <c r="K36" i="7"/>
  <c r="K35" i="7" s="1"/>
  <c r="K73" i="7"/>
  <c r="K72" i="7" s="1"/>
  <c r="K71" i="7" s="1"/>
  <c r="J72" i="7"/>
  <c r="J71" i="7" s="1"/>
  <c r="I90" i="7"/>
  <c r="H45" i="7"/>
  <c r="K79" i="7"/>
  <c r="K78" i="7" s="1"/>
  <c r="K77" i="7" s="1"/>
  <c r="I25" i="7"/>
  <c r="I24" i="7" s="1"/>
  <c r="J76" i="7"/>
  <c r="J75" i="7" s="1"/>
  <c r="J74" i="7" s="1"/>
  <c r="K85" i="7"/>
  <c r="K84" i="7" s="1"/>
  <c r="K83" i="7" s="1"/>
  <c r="J89" i="7"/>
  <c r="J88" i="7" s="1"/>
  <c r="J87" i="7" s="1"/>
  <c r="J99" i="7"/>
  <c r="I127" i="7"/>
  <c r="I126" i="7" s="1"/>
  <c r="I125" i="7" s="1"/>
  <c r="J65" i="7"/>
  <c r="K76" i="7"/>
  <c r="K75" i="7" s="1"/>
  <c r="K74" i="7" s="1"/>
  <c r="K89" i="7"/>
  <c r="K88" i="7" s="1"/>
  <c r="K87" i="7" s="1"/>
  <c r="I131" i="7"/>
  <c r="I130" i="7" s="1"/>
  <c r="I129" i="7" s="1"/>
  <c r="I36" i="7"/>
  <c r="I35" i="7" s="1"/>
  <c r="J376" i="8"/>
  <c r="J375" i="8" s="1"/>
  <c r="I377" i="8"/>
  <c r="I376" i="8" s="1"/>
  <c r="I375" i="8" s="1"/>
  <c r="F16" i="3"/>
  <c r="F18" i="3"/>
  <c r="F20" i="3"/>
  <c r="F22" i="3"/>
  <c r="F24" i="3"/>
  <c r="F29" i="3"/>
  <c r="F28" i="3" s="1"/>
  <c r="F32" i="3"/>
  <c r="F34" i="3"/>
  <c r="F37" i="3"/>
  <c r="F39" i="3"/>
  <c r="F42" i="3"/>
  <c r="F41" i="3" s="1"/>
  <c r="F46" i="3"/>
  <c r="F45" i="3" s="1"/>
  <c r="F44" i="3" s="1"/>
  <c r="F55" i="3"/>
  <c r="F59" i="3"/>
  <c r="F73" i="3"/>
  <c r="F77" i="3"/>
  <c r="F79" i="3"/>
  <c r="F83" i="3"/>
  <c r="F92" i="3"/>
  <c r="I367" i="8"/>
  <c r="H366" i="8"/>
  <c r="G366" i="8"/>
  <c r="G365" i="8" s="1"/>
  <c r="G364" i="8" s="1"/>
  <c r="I361" i="8"/>
  <c r="I360" i="8" s="1"/>
  <c r="I359" i="8" s="1"/>
  <c r="I358" i="8" s="1"/>
  <c r="H360" i="8"/>
  <c r="H359" i="8" s="1"/>
  <c r="G360" i="8"/>
  <c r="G359" i="8" s="1"/>
  <c r="G358" i="8" s="1"/>
  <c r="K358" i="8"/>
  <c r="J358" i="8"/>
  <c r="I355" i="8"/>
  <c r="I353" i="8"/>
  <c r="I340" i="8"/>
  <c r="I337" i="8"/>
  <c r="H336" i="8"/>
  <c r="G335" i="8"/>
  <c r="G334" i="8" s="1"/>
  <c r="K334" i="8"/>
  <c r="J334" i="8"/>
  <c r="I325" i="8"/>
  <c r="I324" i="8" s="1"/>
  <c r="H324" i="8"/>
  <c r="H323" i="8" s="1"/>
  <c r="G324" i="8"/>
  <c r="G323" i="8" s="1"/>
  <c r="G322" i="8" s="1"/>
  <c r="K323" i="8"/>
  <c r="K322" i="8" s="1"/>
  <c r="I323" i="8"/>
  <c r="I322" i="8" s="1"/>
  <c r="J322" i="8"/>
  <c r="I315" i="8"/>
  <c r="H314" i="8"/>
  <c r="H313" i="8" s="1"/>
  <c r="H312" i="8" s="1"/>
  <c r="G314" i="8"/>
  <c r="G313" i="8" s="1"/>
  <c r="K313" i="8"/>
  <c r="K312" i="8" s="1"/>
  <c r="I313" i="8"/>
  <c r="I312" i="8" s="1"/>
  <c r="J312" i="8"/>
  <c r="I305" i="8"/>
  <c r="I304" i="8" s="1"/>
  <c r="I303" i="8" s="1"/>
  <c r="K304" i="8"/>
  <c r="K303" i="8" s="1"/>
  <c r="J304" i="8"/>
  <c r="J303" i="8" s="1"/>
  <c r="H304" i="8"/>
  <c r="H303" i="8" s="1"/>
  <c r="G304" i="8"/>
  <c r="G303" i="8" s="1"/>
  <c r="I300" i="8"/>
  <c r="H299" i="8"/>
  <c r="H298" i="8" s="1"/>
  <c r="G299" i="8"/>
  <c r="I293" i="8"/>
  <c r="I292" i="8" s="1"/>
  <c r="I291" i="8" s="1"/>
  <c r="K292" i="8"/>
  <c r="K291" i="8" s="1"/>
  <c r="J292" i="8"/>
  <c r="J291" i="8" s="1"/>
  <c r="H292" i="8"/>
  <c r="G292" i="8"/>
  <c r="G291" i="8" s="1"/>
  <c r="I287" i="8"/>
  <c r="I286" i="8" s="1"/>
  <c r="I285" i="8" s="1"/>
  <c r="K286" i="8"/>
  <c r="K285" i="8" s="1"/>
  <c r="J286" i="8"/>
  <c r="J285" i="8" s="1"/>
  <c r="H286" i="8"/>
  <c r="H285" i="8" s="1"/>
  <c r="G286" i="8"/>
  <c r="I280" i="8"/>
  <c r="H279" i="8"/>
  <c r="G279" i="8"/>
  <c r="G278" i="8" s="1"/>
  <c r="K273" i="8"/>
  <c r="J273" i="8"/>
  <c r="I273" i="8"/>
  <c r="G272" i="8"/>
  <c r="I262" i="8"/>
  <c r="H261" i="8"/>
  <c r="G261" i="8"/>
  <c r="G260" i="8" s="1"/>
  <c r="I250" i="8"/>
  <c r="H249" i="8"/>
  <c r="H248" i="8" s="1"/>
  <c r="G249" i="8"/>
  <c r="G248" i="8" s="1"/>
  <c r="I234" i="8"/>
  <c r="K234" i="8" s="1"/>
  <c r="K233" i="8" s="1"/>
  <c r="K232" i="8" s="1"/>
  <c r="H233" i="8"/>
  <c r="G233" i="8"/>
  <c r="I214" i="8"/>
  <c r="H213" i="8"/>
  <c r="G213" i="8"/>
  <c r="G212" i="8" s="1"/>
  <c r="I201" i="8"/>
  <c r="I200" i="8" s="1"/>
  <c r="I199" i="8" s="1"/>
  <c r="H200" i="8"/>
  <c r="G200" i="8"/>
  <c r="I197" i="8"/>
  <c r="I176" i="8"/>
  <c r="K175" i="8"/>
  <c r="K174" i="8" s="1"/>
  <c r="J175" i="8"/>
  <c r="J174" i="8" s="1"/>
  <c r="H175" i="8"/>
  <c r="G175" i="8"/>
  <c r="I171" i="8"/>
  <c r="H150" i="8"/>
  <c r="G150" i="8"/>
  <c r="G149" i="8" s="1"/>
  <c r="I143" i="8"/>
  <c r="J143" i="8" s="1"/>
  <c r="H142" i="8"/>
  <c r="G142" i="8"/>
  <c r="K132" i="8"/>
  <c r="K131" i="8" s="1"/>
  <c r="K130" i="8" s="1"/>
  <c r="I132" i="8"/>
  <c r="I131" i="8" s="1"/>
  <c r="I130" i="8" s="1"/>
  <c r="J131" i="8"/>
  <c r="J130" i="8" s="1"/>
  <c r="H131" i="8"/>
  <c r="G131" i="8"/>
  <c r="G130" i="8" s="1"/>
  <c r="K127" i="8"/>
  <c r="K126" i="8" s="1"/>
  <c r="K125" i="8" s="1"/>
  <c r="J127" i="8"/>
  <c r="J126" i="8" s="1"/>
  <c r="J125" i="8" s="1"/>
  <c r="I127" i="8"/>
  <c r="I126" i="8" s="1"/>
  <c r="I125" i="8" s="1"/>
  <c r="H126" i="8"/>
  <c r="G126" i="8"/>
  <c r="K123" i="8"/>
  <c r="K122" i="8" s="1"/>
  <c r="K121" i="8" s="1"/>
  <c r="J123" i="8"/>
  <c r="J122" i="8" s="1"/>
  <c r="J121" i="8" s="1"/>
  <c r="I123" i="8"/>
  <c r="I122" i="8" s="1"/>
  <c r="I121" i="8" s="1"/>
  <c r="H122" i="8"/>
  <c r="G122" i="8"/>
  <c r="I117" i="8"/>
  <c r="I115" i="8" s="1"/>
  <c r="I114" i="8" s="1"/>
  <c r="K115" i="8"/>
  <c r="K114" i="8" s="1"/>
  <c r="J115" i="8"/>
  <c r="J114" i="8" s="1"/>
  <c r="H115" i="8"/>
  <c r="H114" i="8" s="1"/>
  <c r="G115" i="8"/>
  <c r="I111" i="8"/>
  <c r="I110" i="8" s="1"/>
  <c r="I109" i="8" s="1"/>
  <c r="K110" i="8"/>
  <c r="K109" i="8" s="1"/>
  <c r="J110" i="8"/>
  <c r="J109" i="8" s="1"/>
  <c r="H110" i="8"/>
  <c r="G110" i="8"/>
  <c r="G109" i="8" s="1"/>
  <c r="I106" i="8"/>
  <c r="I105" i="8" s="1"/>
  <c r="I104" i="8" s="1"/>
  <c r="H105" i="8"/>
  <c r="H104" i="8" s="1"/>
  <c r="G105" i="8"/>
  <c r="I96" i="8"/>
  <c r="I95" i="8" s="1"/>
  <c r="I94" i="8" s="1"/>
  <c r="K95" i="8"/>
  <c r="K94" i="8" s="1"/>
  <c r="J95" i="8"/>
  <c r="J94" i="8" s="1"/>
  <c r="H95" i="8"/>
  <c r="G95" i="8"/>
  <c r="G94" i="8" s="1"/>
  <c r="K91" i="8"/>
  <c r="J91" i="8"/>
  <c r="I91" i="8"/>
  <c r="I85" i="8" s="1"/>
  <c r="H84" i="8"/>
  <c r="H83" i="8" s="1"/>
  <c r="G84" i="8"/>
  <c r="I79" i="8"/>
  <c r="J79" i="8" s="1"/>
  <c r="K79" i="8" s="1"/>
  <c r="I58" i="8"/>
  <c r="J58" i="8" s="1"/>
  <c r="H57" i="8"/>
  <c r="G57" i="8"/>
  <c r="G56" i="8" s="1"/>
  <c r="K47" i="8"/>
  <c r="K46" i="8" s="1"/>
  <c r="K45" i="8" s="1"/>
  <c r="I46" i="8"/>
  <c r="I45" i="8" s="1"/>
  <c r="J46" i="8"/>
  <c r="J45" i="8" s="1"/>
  <c r="H46" i="8"/>
  <c r="G46" i="8"/>
  <c r="I41" i="8"/>
  <c r="J41" i="8" s="1"/>
  <c r="K41" i="8" s="1"/>
  <c r="I21" i="8"/>
  <c r="I17" i="8"/>
  <c r="H16" i="8"/>
  <c r="G16" i="8"/>
  <c r="G15" i="8" s="1"/>
  <c r="I24" i="2"/>
  <c r="H24" i="2"/>
  <c r="G24" i="2"/>
  <c r="E24" i="2"/>
  <c r="E16" i="2" s="1"/>
  <c r="E15" i="2" s="1"/>
  <c r="E14" i="2" s="1"/>
  <c r="G9" i="1"/>
  <c r="G83" i="3"/>
  <c r="H83" i="3"/>
  <c r="I83" i="3"/>
  <c r="G79" i="3"/>
  <c r="H79" i="3"/>
  <c r="I79" i="3"/>
  <c r="E79" i="3"/>
  <c r="G73" i="3"/>
  <c r="H73" i="3"/>
  <c r="I73" i="3"/>
  <c r="E73" i="3"/>
  <c r="G59" i="3"/>
  <c r="H59" i="3"/>
  <c r="I59" i="3"/>
  <c r="G77" i="3"/>
  <c r="H77" i="3"/>
  <c r="I77" i="3"/>
  <c r="E77" i="3"/>
  <c r="H16" i="3"/>
  <c r="I16" i="3"/>
  <c r="G22" i="3"/>
  <c r="H22" i="3"/>
  <c r="I22" i="3"/>
  <c r="G46" i="3"/>
  <c r="G45" i="3" s="1"/>
  <c r="G44" i="3" s="1"/>
  <c r="H46" i="3"/>
  <c r="H45" i="3" s="1"/>
  <c r="H44" i="3" s="1"/>
  <c r="I46" i="3"/>
  <c r="I45" i="3" s="1"/>
  <c r="I44" i="3" s="1"/>
  <c r="E46" i="3"/>
  <c r="E45" i="3" s="1"/>
  <c r="E44" i="3" s="1"/>
  <c r="G39" i="3"/>
  <c r="H39" i="3"/>
  <c r="I39" i="3"/>
  <c r="E39" i="3"/>
  <c r="G29" i="3"/>
  <c r="G28" i="3" s="1"/>
  <c r="H29" i="3"/>
  <c r="H28" i="3" s="1"/>
  <c r="I29" i="3"/>
  <c r="I28" i="3" s="1"/>
  <c r="E29" i="3"/>
  <c r="E28" i="3" s="1"/>
  <c r="E22" i="3"/>
  <c r="F15" i="5"/>
  <c r="F14" i="5" s="1"/>
  <c r="F13" i="5" s="1"/>
  <c r="E15" i="5"/>
  <c r="E14" i="5" s="1"/>
  <c r="E13" i="5" s="1"/>
  <c r="D15" i="5"/>
  <c r="D14" i="5" s="1"/>
  <c r="D13" i="5" s="1"/>
  <c r="C15" i="5"/>
  <c r="C14" i="5" s="1"/>
  <c r="C13" i="5" s="1"/>
  <c r="B15" i="5"/>
  <c r="B14" i="5" s="1"/>
  <c r="B13" i="5" s="1"/>
  <c r="I92" i="3"/>
  <c r="H92" i="3"/>
  <c r="G92" i="3"/>
  <c r="E92" i="3"/>
  <c r="E82" i="3" s="1"/>
  <c r="I55" i="3"/>
  <c r="I42" i="3"/>
  <c r="I41" i="3" s="1"/>
  <c r="H42" i="3"/>
  <c r="H41" i="3" s="1"/>
  <c r="G42" i="3"/>
  <c r="G41" i="3" s="1"/>
  <c r="E42" i="3"/>
  <c r="E41" i="3" s="1"/>
  <c r="I37" i="3"/>
  <c r="H37" i="3"/>
  <c r="G37" i="3"/>
  <c r="E37" i="3"/>
  <c r="I34" i="3"/>
  <c r="H34" i="3"/>
  <c r="G34" i="3"/>
  <c r="E34" i="3"/>
  <c r="I32" i="3"/>
  <c r="H32" i="3"/>
  <c r="G32" i="3"/>
  <c r="E32" i="3"/>
  <c r="I24" i="3"/>
  <c r="H24" i="3"/>
  <c r="G24" i="3"/>
  <c r="E24" i="3"/>
  <c r="I20" i="3"/>
  <c r="H20" i="3"/>
  <c r="G20" i="3"/>
  <c r="E20" i="3"/>
  <c r="I18" i="3"/>
  <c r="I15" i="3" s="1"/>
  <c r="H18" i="3"/>
  <c r="G18" i="3"/>
  <c r="G15" i="3" s="1"/>
  <c r="E18" i="3"/>
  <c r="J12" i="1"/>
  <c r="I12" i="1"/>
  <c r="H12" i="1"/>
  <c r="G12" i="1"/>
  <c r="F12" i="1"/>
  <c r="J9" i="1"/>
  <c r="I9" i="1"/>
  <c r="F9" i="1"/>
  <c r="E54" i="3" l="1"/>
  <c r="H15" i="3"/>
  <c r="F31" i="3"/>
  <c r="F54" i="3"/>
  <c r="F82" i="3"/>
  <c r="F15" i="3"/>
  <c r="G14" i="7"/>
  <c r="G13" i="7" s="1"/>
  <c r="G12" i="7" s="1"/>
  <c r="G11" i="7" s="1"/>
  <c r="G10" i="7" s="1"/>
  <c r="H57" i="7"/>
  <c r="K61" i="7"/>
  <c r="K60" i="7" s="1"/>
  <c r="K59" i="7" s="1"/>
  <c r="K58" i="7" s="1"/>
  <c r="I15" i="7"/>
  <c r="I14" i="7" s="1"/>
  <c r="I62" i="7"/>
  <c r="I57" i="7" s="1"/>
  <c r="K82" i="7"/>
  <c r="K81" i="7" s="1"/>
  <c r="K80" i="7" s="1"/>
  <c r="J81" i="7"/>
  <c r="J80" i="7" s="1"/>
  <c r="J98" i="7"/>
  <c r="J97" i="7" s="1"/>
  <c r="J90" i="7" s="1"/>
  <c r="K99" i="7"/>
  <c r="K98" i="7" s="1"/>
  <c r="K97" i="7" s="1"/>
  <c r="K90" i="7" s="1"/>
  <c r="H14" i="7"/>
  <c r="K65" i="7"/>
  <c r="K64" i="7" s="1"/>
  <c r="K63" i="7" s="1"/>
  <c r="J64" i="7"/>
  <c r="J63" i="7" s="1"/>
  <c r="K30" i="7"/>
  <c r="K29" i="7" s="1"/>
  <c r="K28" i="7" s="1"/>
  <c r="K15" i="7" s="1"/>
  <c r="K14" i="7" s="1"/>
  <c r="J29" i="7"/>
  <c r="J28" i="7" s="1"/>
  <c r="J15" i="7" s="1"/>
  <c r="J14" i="7" s="1"/>
  <c r="I366" i="8"/>
  <c r="I365" i="8" s="1"/>
  <c r="I364" i="8" s="1"/>
  <c r="J367" i="8"/>
  <c r="I249" i="8"/>
  <c r="I248" i="8" s="1"/>
  <c r="J250" i="8"/>
  <c r="I299" i="8"/>
  <c r="I298" i="8" s="1"/>
  <c r="I284" i="8" s="1"/>
  <c r="J300" i="8"/>
  <c r="I261" i="8"/>
  <c r="I260" i="8" s="1"/>
  <c r="J262" i="8"/>
  <c r="F36" i="3"/>
  <c r="I336" i="8"/>
  <c r="I335" i="8" s="1"/>
  <c r="I334" i="8" s="1"/>
  <c r="H109" i="8"/>
  <c r="I233" i="8"/>
  <c r="I232" i="8" s="1"/>
  <c r="J234" i="8"/>
  <c r="J233" i="8" s="1"/>
  <c r="J232" i="8" s="1"/>
  <c r="H365" i="8"/>
  <c r="H364" i="8" s="1"/>
  <c r="J201" i="8"/>
  <c r="K201" i="8" s="1"/>
  <c r="K200" i="8" s="1"/>
  <c r="K199" i="8" s="1"/>
  <c r="H278" i="8"/>
  <c r="H291" i="8"/>
  <c r="H322" i="8"/>
  <c r="H125" i="8"/>
  <c r="I142" i="8"/>
  <c r="I141" i="8" s="1"/>
  <c r="I140" i="8" s="1"/>
  <c r="I175" i="8"/>
  <c r="I174" i="8" s="1"/>
  <c r="H335" i="8"/>
  <c r="I15" i="1"/>
  <c r="G104" i="8"/>
  <c r="H141" i="8"/>
  <c r="G45" i="8"/>
  <c r="H56" i="8"/>
  <c r="J106" i="8"/>
  <c r="G121" i="8"/>
  <c r="I213" i="8"/>
  <c r="I212" i="8" s="1"/>
  <c r="J214" i="8"/>
  <c r="J213" i="8" s="1"/>
  <c r="J212" i="8" s="1"/>
  <c r="K280" i="8"/>
  <c r="K279" i="8" s="1"/>
  <c r="K278" i="8" s="1"/>
  <c r="J280" i="8"/>
  <c r="J279" i="8" s="1"/>
  <c r="J278" i="8" s="1"/>
  <c r="I279" i="8"/>
  <c r="I278" i="8" s="1"/>
  <c r="I57" i="8"/>
  <c r="I56" i="8" s="1"/>
  <c r="G174" i="8"/>
  <c r="H174" i="8"/>
  <c r="G199" i="8"/>
  <c r="H212" i="8"/>
  <c r="K214" i="8"/>
  <c r="K213" i="8" s="1"/>
  <c r="K212" i="8" s="1"/>
  <c r="I16" i="8"/>
  <c r="I15" i="8" s="1"/>
  <c r="J17" i="8"/>
  <c r="K17" i="8" s="1"/>
  <c r="K15" i="8" s="1"/>
  <c r="J120" i="8"/>
  <c r="I150" i="8"/>
  <c r="I149" i="8" s="1"/>
  <c r="J151" i="8"/>
  <c r="K151" i="8" s="1"/>
  <c r="K150" i="8" s="1"/>
  <c r="K149" i="8" s="1"/>
  <c r="H232" i="8"/>
  <c r="I120" i="8"/>
  <c r="J142" i="8"/>
  <c r="J141" i="8" s="1"/>
  <c r="J140" i="8" s="1"/>
  <c r="K143" i="8"/>
  <c r="K142" i="8" s="1"/>
  <c r="K141" i="8" s="1"/>
  <c r="K140" i="8" s="1"/>
  <c r="K120" i="8"/>
  <c r="I84" i="8"/>
  <c r="I83" i="8" s="1"/>
  <c r="J85" i="8"/>
  <c r="J57" i="8"/>
  <c r="J56" i="8" s="1"/>
  <c r="K58" i="8"/>
  <c r="K57" i="8" s="1"/>
  <c r="K56" i="8" s="1"/>
  <c r="G312" i="8"/>
  <c r="H358" i="8"/>
  <c r="H15" i="8"/>
  <c r="H45" i="8"/>
  <c r="G83" i="8"/>
  <c r="H94" i="8"/>
  <c r="G114" i="8"/>
  <c r="H121" i="8"/>
  <c r="G125" i="8"/>
  <c r="H130" i="8"/>
  <c r="G141" i="8"/>
  <c r="H149" i="8"/>
  <c r="H199" i="8"/>
  <c r="G232" i="8"/>
  <c r="H260" i="8"/>
  <c r="G285" i="8"/>
  <c r="G298" i="8"/>
  <c r="G54" i="3"/>
  <c r="H54" i="3"/>
  <c r="H82" i="3"/>
  <c r="I36" i="3"/>
  <c r="I54" i="3"/>
  <c r="G15" i="1"/>
  <c r="G33" i="1" s="1"/>
  <c r="J15" i="1"/>
  <c r="E15" i="3"/>
  <c r="E31" i="3"/>
  <c r="G31" i="3"/>
  <c r="E36" i="3"/>
  <c r="H36" i="3"/>
  <c r="G36" i="3"/>
  <c r="F15" i="1"/>
  <c r="F33" i="1" s="1"/>
  <c r="H31" i="3"/>
  <c r="I82" i="3"/>
  <c r="I31" i="3"/>
  <c r="G82" i="3"/>
  <c r="E14" i="3" l="1"/>
  <c r="G284" i="8"/>
  <c r="G148" i="8"/>
  <c r="F95" i="3"/>
  <c r="I148" i="8"/>
  <c r="I139" i="8" s="1"/>
  <c r="H13" i="7"/>
  <c r="H12" i="7" s="1"/>
  <c r="H11" i="7" s="1"/>
  <c r="H10" i="7" s="1"/>
  <c r="F14" i="3"/>
  <c r="F48" i="3" s="1"/>
  <c r="G14" i="3"/>
  <c r="G48" i="3" s="1"/>
  <c r="I13" i="7"/>
  <c r="I12" i="7" s="1"/>
  <c r="I11" i="7" s="1"/>
  <c r="I10" i="7" s="1"/>
  <c r="J62" i="7"/>
  <c r="J57" i="7" s="1"/>
  <c r="J13" i="7" s="1"/>
  <c r="J12" i="7" s="1"/>
  <c r="J11" i="7" s="1"/>
  <c r="J10" i="7" s="1"/>
  <c r="K62" i="7"/>
  <c r="K57" i="7" s="1"/>
  <c r="K13" i="7" s="1"/>
  <c r="K12" i="7" s="1"/>
  <c r="K11" i="7" s="1"/>
  <c r="K10" i="7" s="1"/>
  <c r="H120" i="8"/>
  <c r="K367" i="8"/>
  <c r="K366" i="8" s="1"/>
  <c r="K365" i="8" s="1"/>
  <c r="K364" i="8" s="1"/>
  <c r="J366" i="8"/>
  <c r="J365" i="8" s="1"/>
  <c r="J364" i="8" s="1"/>
  <c r="K262" i="8"/>
  <c r="K261" i="8" s="1"/>
  <c r="K260" i="8" s="1"/>
  <c r="J261" i="8"/>
  <c r="J260" i="8" s="1"/>
  <c r="K300" i="8"/>
  <c r="K299" i="8" s="1"/>
  <c r="K298" i="8" s="1"/>
  <c r="K284" i="8" s="1"/>
  <c r="J299" i="8"/>
  <c r="J298" i="8" s="1"/>
  <c r="J284" i="8" s="1"/>
  <c r="J249" i="8"/>
  <c r="J248" i="8" s="1"/>
  <c r="K250" i="8"/>
  <c r="K249" i="8" s="1"/>
  <c r="K248" i="8" s="1"/>
  <c r="J200" i="8"/>
  <c r="J199" i="8" s="1"/>
  <c r="H284" i="8"/>
  <c r="J150" i="8"/>
  <c r="J149" i="8" s="1"/>
  <c r="H334" i="8"/>
  <c r="J105" i="8"/>
  <c r="J104" i="8" s="1"/>
  <c r="K106" i="8"/>
  <c r="K105" i="8" s="1"/>
  <c r="K104" i="8" s="1"/>
  <c r="H140" i="8"/>
  <c r="I14" i="8"/>
  <c r="I13" i="8" s="1"/>
  <c r="J15" i="8"/>
  <c r="H148" i="8"/>
  <c r="G140" i="8"/>
  <c r="G139" i="8" s="1"/>
  <c r="H14" i="8"/>
  <c r="G14" i="8"/>
  <c r="G120" i="8"/>
  <c r="J84" i="8"/>
  <c r="J83" i="8" s="1"/>
  <c r="K85" i="8"/>
  <c r="K84" i="8" s="1"/>
  <c r="K83" i="8" s="1"/>
  <c r="H95" i="3"/>
  <c r="E95" i="3"/>
  <c r="I95" i="3"/>
  <c r="G95" i="3"/>
  <c r="I12" i="8" l="1"/>
  <c r="I11" i="8" s="1"/>
  <c r="I10" i="8" s="1"/>
  <c r="K148" i="8"/>
  <c r="K139" i="8"/>
  <c r="K14" i="8"/>
  <c r="K13" i="8" s="1"/>
  <c r="K12" i="8" s="1"/>
  <c r="J148" i="8"/>
  <c r="J139" i="8" s="1"/>
  <c r="J14" i="8"/>
  <c r="J13" i="8" s="1"/>
  <c r="G13" i="8"/>
  <c r="G12" i="8" s="1"/>
  <c r="H139" i="8"/>
  <c r="H13" i="8"/>
  <c r="E48" i="3"/>
  <c r="I14" i="3"/>
  <c r="I48" i="3" s="1"/>
  <c r="H14" i="3"/>
  <c r="H48" i="3" s="1"/>
  <c r="J12" i="8" l="1"/>
  <c r="J11" i="8" s="1"/>
  <c r="J10" i="8" s="1"/>
  <c r="H12" i="8"/>
  <c r="K11" i="8"/>
  <c r="K10" i="8" s="1"/>
  <c r="G11" i="8"/>
  <c r="G10" i="8" s="1"/>
  <c r="H9" i="1"/>
  <c r="H15" i="1" s="1"/>
  <c r="H33" i="1" s="1"/>
  <c r="H11" i="8" l="1"/>
  <c r="H10" i="8" s="1"/>
  <c r="E16" i="3"/>
</calcChain>
</file>

<file path=xl/sharedStrings.xml><?xml version="1.0" encoding="utf-8"?>
<sst xmlns="http://schemas.openxmlformats.org/spreadsheetml/2006/main" count="1042" uniqueCount="276">
  <si>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</si>
  <si>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</si>
  <si>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</si>
  <si>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</si>
  <si>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</si>
  <si>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</si>
  <si>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</si>
  <si>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</si>
  <si>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</si>
  <si>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</si>
  <si>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</si>
  <si>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</si>
  <si>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</si>
  <si>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</si>
  <si>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</si>
  <si>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</si>
  <si>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</si>
  <si>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</si>
  <si>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</si>
  <si>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</si>
  <si>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</si>
  <si>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</si>
  <si>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</si>
  <si>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</si>
  <si>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</si>
  <si>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</si>
  <si>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</si>
  <si>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</si>
  <si>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</si>
  <si>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</si>
  <si>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</si>
  <si>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</si>
  <si>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</si>
  <si>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</si>
  <si>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</si>
  <si>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</si>
  <si>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</si>
  <si>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</si>
  <si>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</si>
  <si>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</si>
  <si>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</si>
  <si>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</si>
  <si>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</si>
  <si>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</si>
  <si>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Projekcija 
za 2025.</t>
  </si>
  <si>
    <t>Pomoći iz inozemstva i od subjekata unutar općeg proračuna</t>
  </si>
  <si>
    <t>Prihodi iz nadležnog proračuna i od HZZO-a temeljem ugovornih obveza</t>
  </si>
  <si>
    <t>C) PRENESENI VIŠAK ILI PRENESENI MANJAK I VIŠEGODIŠNJI PLAN URAVNOTEŽENJA</t>
  </si>
  <si>
    <t>Naziv</t>
  </si>
  <si>
    <t>EURO</t>
  </si>
  <si>
    <t>5.3.1.</t>
  </si>
  <si>
    <t>Pomoći iz državnog proračuna za korisnike</t>
  </si>
  <si>
    <t>5.4.1.</t>
  </si>
  <si>
    <t>Pomoći iz županijskog proračuna za korisnike</t>
  </si>
  <si>
    <t>5.5.1.</t>
  </si>
  <si>
    <t>Pomoći iz općinskog proračuna</t>
  </si>
  <si>
    <t>5.8.1.</t>
  </si>
  <si>
    <t>Pomoći temeljem prijenosa EU sredstva za PK</t>
  </si>
  <si>
    <t>Prihodi od upravnih i administrativnih pristojbi, pristojbi po posebnim propisima i naknada</t>
  </si>
  <si>
    <t>4.8.</t>
  </si>
  <si>
    <t>Prihodi za posebne namjene proračunskih korisnika</t>
  </si>
  <si>
    <t>Sufinanciranje cijene usluge, participacije i sl.</t>
  </si>
  <si>
    <t>7.5.</t>
  </si>
  <si>
    <t>Prihodi s naslova osiguranja, refundacije štete i totalne štete</t>
  </si>
  <si>
    <t>Prihodi od prodaje proizvoda i robe te pruženih usluga i prihodi od donacija</t>
  </si>
  <si>
    <t>3.1.</t>
  </si>
  <si>
    <t>Vlastiti prihodi proračunskih korisnika</t>
  </si>
  <si>
    <t>Prihodi od pruženih usluga</t>
  </si>
  <si>
    <t>1.4.</t>
  </si>
  <si>
    <t>Financijski rashodi</t>
  </si>
  <si>
    <t>Rashodi za dodatna ulaganja na nefinancijskoj imovini</t>
  </si>
  <si>
    <t>SVEUKUPNO:</t>
  </si>
  <si>
    <t>08 Rekreacija, kultura i religija</t>
  </si>
  <si>
    <t>082 Službe kulture</t>
  </si>
  <si>
    <t>0820 Službe kulture</t>
  </si>
  <si>
    <t>Prihodi od imovine</t>
  </si>
  <si>
    <t>Prihodi od dividendi</t>
  </si>
  <si>
    <t>1.5.</t>
  </si>
  <si>
    <t>6.1.</t>
  </si>
  <si>
    <t>Donacije za proračunske korisnike</t>
  </si>
  <si>
    <t>Tekuće donacije od trgovačkih društava</t>
  </si>
  <si>
    <t>Prihodi od prodaje nefinancijske imovine</t>
  </si>
  <si>
    <t>Prihodi od prodaje proizvedene dugotrajne imovine</t>
  </si>
  <si>
    <t>7.4.</t>
  </si>
  <si>
    <t>Prihodi od prodaje nefinancijske imovine prorač.korisnika</t>
  </si>
  <si>
    <t>Prihodi od prodaje imovine</t>
  </si>
  <si>
    <t>Pomoći od izvanproračunskih korisnika za korisnike</t>
  </si>
  <si>
    <t>5.7.1.</t>
  </si>
  <si>
    <t xml:space="preserve">Pomoći od izvanproračunskih korisnika za korisnike </t>
  </si>
  <si>
    <t xml:space="preserve">Donacije za proračunske korisnike </t>
  </si>
  <si>
    <t>Subvencije</t>
  </si>
  <si>
    <t>Ostali rashodi</t>
  </si>
  <si>
    <t>1.5.1.</t>
  </si>
  <si>
    <t>Opći prihodi i primici - dividenda</t>
  </si>
  <si>
    <t>7.4.7.</t>
  </si>
  <si>
    <t>6+7</t>
  </si>
  <si>
    <t>Ukupno prihodi</t>
  </si>
  <si>
    <t>Pomoći prorač.koris.iz proračuna JLP()S koji im nije nadležan- Općine</t>
  </si>
  <si>
    <t>Pomoći iz državnog proračuna temeljem prijenosa EU sredstva</t>
  </si>
  <si>
    <t>Rezultat poslovanja</t>
  </si>
  <si>
    <t>Vlastiti izvori</t>
  </si>
  <si>
    <t>Pomoći iz državnog proračuna pror.kor. Proračuna JLP(R)S</t>
  </si>
  <si>
    <t>Pomoći od HZZ-a</t>
  </si>
  <si>
    <t>Pomoći prorač.koris.iz proračuna JLP()S koji im nije nadležan- IŽ</t>
  </si>
  <si>
    <t>Pomoći</t>
  </si>
  <si>
    <t>I. OPĆI DIO - RASPOLOŽIVA SREDSTVA IZ PRETHODNIH GODINA PO IZVORIMA FINANCIRANJA</t>
  </si>
  <si>
    <t>VRSTA PRIHODA</t>
  </si>
  <si>
    <t>Višak/manjak prihoda</t>
  </si>
  <si>
    <t>Prihodi od prodaje ili zamjene imovine i naknade osiguranja</t>
  </si>
  <si>
    <t>NAZIV IZVORA FINANCIRANJA</t>
  </si>
  <si>
    <t>BR KONTA</t>
  </si>
  <si>
    <t>POZICIJA</t>
  </si>
  <si>
    <t>VRSTA PRIHODA / PRIMITAKA</t>
  </si>
  <si>
    <t>PROCJENA 2025.</t>
  </si>
  <si>
    <t>EUR</t>
  </si>
  <si>
    <t xml:space="preserve">RAZDJEL  003   UPRAVNI ODJEL ZA DRUŠTVENE DJELATNOSTI, SOCIJALNU SKRB I ZDRAVSTVENU ZAŠTITU         </t>
  </si>
  <si>
    <t xml:space="preserve">GLAVA  00303 UČILIŠTA                        </t>
  </si>
  <si>
    <t xml:space="preserve">PODGLAVA  0030310879   PUČKO OTVORENO UČILIŠTE POREČ                                                                              </t>
  </si>
  <si>
    <t xml:space="preserve">Glavni program A05 Program javnih potreba u kulturi                                                  </t>
  </si>
  <si>
    <t xml:space="preserve">Program A051001 REDOVNA DJELATNOST - UPRAVA                                                            </t>
  </si>
  <si>
    <t xml:space="preserve">Aktivnost A100001 Administrativno, tehničko i stručno osoblje                                       </t>
  </si>
  <si>
    <t xml:space="preserve">Izvor 1.4.1. OPĆI PRIHODI I PRIMICI                                                                           </t>
  </si>
  <si>
    <t xml:space="preserve">3           </t>
  </si>
  <si>
    <t xml:space="preserve">        </t>
  </si>
  <si>
    <t xml:space="preserve">Rashodi poslovanja                                                                                  </t>
  </si>
  <si>
    <t xml:space="preserve">31          </t>
  </si>
  <si>
    <t xml:space="preserve">Rashodi za zaposlene                                                                                </t>
  </si>
  <si>
    <t xml:space="preserve">32          </t>
  </si>
  <si>
    <t xml:space="preserve">Materijalni rashodi                                                                                 </t>
  </si>
  <si>
    <t xml:space="preserve">Financijski rashodi                                                                                 </t>
  </si>
  <si>
    <t xml:space="preserve">Izvor 1.5.1. Opći prihodi i primici proračunskog korisnika-dividenda                                         </t>
  </si>
  <si>
    <t xml:space="preserve">Izvor 3.1.3. Vlastiti prihodi proračunskog korisnika                                         </t>
  </si>
  <si>
    <t xml:space="preserve">Izvor 4.8.4. PRIHODI ZA POSEBNE NAMJNENE PRORAČUNSKIH KORISNIKA                                           </t>
  </si>
  <si>
    <t xml:space="preserve">34          </t>
  </si>
  <si>
    <t xml:space="preserve">Izvor 5.5.1 5. POMOĆI IZ OPĆINSKOG PRORAČUNA                                                                </t>
  </si>
  <si>
    <t xml:space="preserve">  Izvor 5. POMOĆ OD IZVANPRORAČUNSKOG KORISNIKA -HZZ-a                                                        </t>
  </si>
  <si>
    <t xml:space="preserve">  Izvor 7.4.7. PRIHODI OD PRODAJE NEFINANCIJSKE IMOVINE PRORAČ.KORISNIKA                                                          </t>
  </si>
  <si>
    <t xml:space="preserve">  Izvor 7.5 PRIHODI OD NAKNADE ŠTETE OD OSIGURANJA</t>
  </si>
  <si>
    <t xml:space="preserve">Kapitalni projekt K10000? Nabava opreme za Upravu POUP-a                     </t>
  </si>
  <si>
    <t xml:space="preserve">Izvor 1.4.1. OPĆI PRIHODI I PRIMICI                                                                 </t>
  </si>
  <si>
    <t xml:space="preserve">4           </t>
  </si>
  <si>
    <t xml:space="preserve">Rashodi za nabavu nefinancijske imovine                                                             </t>
  </si>
  <si>
    <t xml:space="preserve">Rashodi za nabavuproizvedene dugotrajne imovine                                                             </t>
  </si>
  <si>
    <t xml:space="preserve">Izvor 5.3.1 5. POMOĆI IZ DRŽAVNOG PRORAČUNA                                                                 </t>
  </si>
  <si>
    <t xml:space="preserve">Izvor 3.1.3 VLASTITI PRIHODI PRORAČUNSKIH KORISNIKA                                                    </t>
  </si>
  <si>
    <t xml:space="preserve">Program A051002 KULTURNA DJELATNOST                                                                    </t>
  </si>
  <si>
    <t xml:space="preserve">Aktivnost A100003 Administrativno, tehničko i stručno osoblje                                       </t>
  </si>
  <si>
    <t xml:space="preserve">Izvor  1.4.1. OPĆI PRIHODI I PRIMICI                                                                            </t>
  </si>
  <si>
    <t xml:space="preserve">Aktivnost A100004 Manifestacije, predstave, izložbe i obrazovanje  u kulturi                        </t>
  </si>
  <si>
    <t xml:space="preserve">Izvor  1.4.1. OPĆI PRIHODI I PRIMICI                                                                               </t>
  </si>
  <si>
    <t xml:space="preserve">Izvor  5.4.1 5. POMOĆI IZ ŽUPANIJSKOG PRORAČUNA                                                              </t>
  </si>
  <si>
    <t xml:space="preserve">Izvor  5.5.1 5. POMOĆI IZ OPĆINSKOG PRORAČUNA                                                                </t>
  </si>
  <si>
    <t>Izvor 6.1.6. DONACIJE ZA PRORAČUNSKE KORISNIKE</t>
  </si>
  <si>
    <t xml:space="preserve">Izvor  3.1.3 . Vlastiti prihodi PRORAČUNSKOG KORISNIKA                                                                </t>
  </si>
  <si>
    <t>Kapitalni projekt K100003 Nabava opreme u KULTURI</t>
  </si>
  <si>
    <t xml:space="preserve">42          </t>
  </si>
  <si>
    <t xml:space="preserve">Rashodi za nabavu proizvedene dugotrajne imovine                                                    </t>
  </si>
  <si>
    <t xml:space="preserve">Izvor  4.8.4. PRIHODI ZA POSEBNE NAMJNENE PRORAČUNSKIH KORISNIKA                                           </t>
  </si>
  <si>
    <t xml:space="preserve">Izvor 5.5.1 5.KAPITALNE POMOĆI IZ OPĆINSKOG PRORAČUNA KOJI IM NIJE NADLAŽAN                                                               </t>
  </si>
  <si>
    <t xml:space="preserve">Rashodi za nabavuneproizvedene dugotrajne imovine                                                             </t>
  </si>
  <si>
    <t xml:space="preserve">Izvor 5.3.1 5.KAPITALNE POMOĆI IZ DRŽAVNOG PRORAČUNA KOJI IM NIJE NADLAŽAN                                                               </t>
  </si>
  <si>
    <t>Izvor  5.8.1 5. Pomoći temeljem prijenosa EU sredstava za PK</t>
  </si>
  <si>
    <t>Tekući projekt T10000 EU projekt: Erasmus+ C.A.L.M.</t>
  </si>
  <si>
    <t>Tekući projekt T10000 EU projekt: Erasmus+ EQUALITY</t>
  </si>
  <si>
    <t xml:space="preserve">Tekući projekt T10000 EU projekt: ESF EDUCOSI TURIZAM </t>
  </si>
  <si>
    <t xml:space="preserve">Subvencije  </t>
  </si>
  <si>
    <t>Tekući projekt T10000 EU projekt: ERASMUS K1 MOBILNOST</t>
  </si>
  <si>
    <r>
      <rPr>
        <b/>
        <sz val="10"/>
        <color indexed="8"/>
        <rFont val="Arial"/>
        <family val="2"/>
        <charset val="238"/>
      </rPr>
      <t xml:space="preserve">Financijski rashodi </t>
    </r>
    <r>
      <rPr>
        <sz val="10"/>
        <color indexed="8"/>
        <rFont val="Arial"/>
        <family val="2"/>
        <charset val="238"/>
      </rPr>
      <t xml:space="preserve">                                                                                </t>
    </r>
  </si>
  <si>
    <t>I. OPĆI DIO - PREMA IZVORIMA FINANCIRANJA</t>
  </si>
  <si>
    <t>I. OPĆI DIO - PREMA FUNKCIJSKOJ KLASIFIKACIJI</t>
  </si>
  <si>
    <t xml:space="preserve">3111        </t>
  </si>
  <si>
    <t xml:space="preserve">Plaće za redovan rad                                                                                </t>
  </si>
  <si>
    <t xml:space="preserve">3121        </t>
  </si>
  <si>
    <t xml:space="preserve">Ostali rashodi za zaposlene                                                                         </t>
  </si>
  <si>
    <t xml:space="preserve">3132        </t>
  </si>
  <si>
    <t xml:space="preserve">Doprinosi za obvezno zdravstveno osiguranje                                                                 </t>
  </si>
  <si>
    <t xml:space="preserve">3211        </t>
  </si>
  <si>
    <t xml:space="preserve">Službena putovanja                                                                                  </t>
  </si>
  <si>
    <t xml:space="preserve">3212        </t>
  </si>
  <si>
    <t xml:space="preserve">Naknade za prijevoz, za rad na terenu i odvojeni život                                              </t>
  </si>
  <si>
    <t>Stručno usavršavanje zaposlenika</t>
  </si>
  <si>
    <t>Uredski materijal i ostali materijalni rashodi</t>
  </si>
  <si>
    <t xml:space="preserve">3223        </t>
  </si>
  <si>
    <t xml:space="preserve">Energija                                                                                            </t>
  </si>
  <si>
    <t xml:space="preserve">3231        </t>
  </si>
  <si>
    <t xml:space="preserve">Usluge telefona, pošte i prijevoza                                                                  </t>
  </si>
  <si>
    <t>Usluge tekućeg i investicijskog održavanja</t>
  </si>
  <si>
    <t xml:space="preserve">Usluge promidžbe i informiranja                                                                     </t>
  </si>
  <si>
    <t xml:space="preserve">3234        </t>
  </si>
  <si>
    <t xml:space="preserve">Komunalne usluge                                                                                    </t>
  </si>
  <si>
    <t>3235</t>
  </si>
  <si>
    <t>Zakupnine i najamnine</t>
  </si>
  <si>
    <t>Intelektualne i osobne usluge</t>
  </si>
  <si>
    <t xml:space="preserve">3238        </t>
  </si>
  <si>
    <t xml:space="preserve">Računalne usluge                                                                                    </t>
  </si>
  <si>
    <t xml:space="preserve">Ostale usluge                                                                                       </t>
  </si>
  <si>
    <t xml:space="preserve">3291        </t>
  </si>
  <si>
    <t xml:space="preserve">Naknade za rad predstavničkih i izvršnih tijela, povjerensta                                        </t>
  </si>
  <si>
    <t xml:space="preserve">3292        </t>
  </si>
  <si>
    <t>Premije osiguranja</t>
  </si>
  <si>
    <t xml:space="preserve">3293        </t>
  </si>
  <si>
    <t xml:space="preserve">Reprezentacija                                                                                      </t>
  </si>
  <si>
    <t xml:space="preserve">3294        </t>
  </si>
  <si>
    <t xml:space="preserve">Članarine                                                                                           </t>
  </si>
  <si>
    <t>Pristojbe i naknade</t>
  </si>
  <si>
    <t>Ostali nespomenuti rashodi poslovanja</t>
  </si>
  <si>
    <t>Bankarske usluge i usluge platnog prometa</t>
  </si>
  <si>
    <t>Zatezne kamate</t>
  </si>
  <si>
    <t>Ostali nespomenuti financijski rashodi</t>
  </si>
  <si>
    <t>Materijal i dijelovi za tekuće i investicijsko održavanje</t>
  </si>
  <si>
    <t>Sitni inventar</t>
  </si>
  <si>
    <t>Zdravstvene i veterinarske usluge</t>
  </si>
  <si>
    <t xml:space="preserve">Usluge tekućeg i investicijskog održavanja                                                          </t>
  </si>
  <si>
    <t>Naknade troškova osobama izvan radnog odnosa</t>
  </si>
  <si>
    <t>Usluge banaka</t>
  </si>
  <si>
    <t xml:space="preserve">3221        </t>
  </si>
  <si>
    <t xml:space="preserve">Uredski materijal i ostali materijalni rashodi                                                      </t>
  </si>
  <si>
    <t>Naknade štete pravnim i fizičkim osobama</t>
  </si>
  <si>
    <t>Ulaganje u računalne programe</t>
  </si>
  <si>
    <t xml:space="preserve">Uređaji, strojevi i oprema za ostale namjene                                                        </t>
  </si>
  <si>
    <t xml:space="preserve">Uredska oprema i namještaj                                                                          </t>
  </si>
  <si>
    <t xml:space="preserve">Stručno usavršavanje zaposlenika                                                                    </t>
  </si>
  <si>
    <t xml:space="preserve">Materijal i dijelovi za tekuće i investicijsko održavanje                                           </t>
  </si>
  <si>
    <t xml:space="preserve">3232        </t>
  </si>
  <si>
    <t xml:space="preserve">3233        </t>
  </si>
  <si>
    <t xml:space="preserve">3235        </t>
  </si>
  <si>
    <t xml:space="preserve">Zakupnine i najamnine                                                                               </t>
  </si>
  <si>
    <t xml:space="preserve">3237        </t>
  </si>
  <si>
    <t xml:space="preserve">Intelektualne i osobne usluge                                                                       </t>
  </si>
  <si>
    <t xml:space="preserve">3239        </t>
  </si>
  <si>
    <t xml:space="preserve">Premije osiguranja                                                                                  </t>
  </si>
  <si>
    <t xml:space="preserve">3299        </t>
  </si>
  <si>
    <t xml:space="preserve">Ostali nespomenuti rashodi poslovanja                                                               </t>
  </si>
  <si>
    <t>Bankarske usluge</t>
  </si>
  <si>
    <t xml:space="preserve">3213        </t>
  </si>
  <si>
    <t xml:space="preserve">3224        </t>
  </si>
  <si>
    <t xml:space="preserve">3225        </t>
  </si>
  <si>
    <t xml:space="preserve">Sitni inventar i auto gume                                                                          </t>
  </si>
  <si>
    <t>Službena odjeća</t>
  </si>
  <si>
    <t xml:space="preserve">Materijal i dijelovi za tekuće i investicijsko održavanje </t>
  </si>
  <si>
    <t>Usluge telefona, pošte i prijevoza</t>
  </si>
  <si>
    <t xml:space="preserve">Intelektualne i osobne usluge </t>
  </si>
  <si>
    <t>Ostale usluge</t>
  </si>
  <si>
    <t>Reprezentacija</t>
  </si>
  <si>
    <t>Ostali nespomenuti rashodi</t>
  </si>
  <si>
    <t>Glazbena oprema</t>
  </si>
  <si>
    <t xml:space="preserve">4221        </t>
  </si>
  <si>
    <t>Radio i TV prijemnici</t>
  </si>
  <si>
    <t>Tekuće donacije iz EU sredstava</t>
  </si>
  <si>
    <t>3221</t>
  </si>
  <si>
    <t>3223</t>
  </si>
  <si>
    <t>Energija</t>
  </si>
  <si>
    <t>Službena putovanja</t>
  </si>
  <si>
    <t>Stručno usavršavanje</t>
  </si>
  <si>
    <t>Uredski materijal</t>
  </si>
  <si>
    <t>Subvencije trg.druš. Iz EU sredstava</t>
  </si>
  <si>
    <t xml:space="preserve">Kapitalni projekt T10000 EU projekt: ESF EDUCOSI TURIZAM </t>
  </si>
  <si>
    <t>Uređaji, strojevi i oprema za ostale namjene</t>
  </si>
  <si>
    <t>Izvršenje 2022.</t>
  </si>
  <si>
    <t>Plan 2023.</t>
  </si>
  <si>
    <t>Plan za 2024.</t>
  </si>
  <si>
    <t>Projekcija 
za 2026.</t>
  </si>
  <si>
    <t>FINANCIJSKI PLAN PUČKOG OTVORENOG UČILIŠTA POREČ
ZA 2024. I PROJEKCIJA ZA 2025. I 2026. GODINU</t>
  </si>
  <si>
    <t>IZVRŠENJE 2022.</t>
  </si>
  <si>
    <t>PLAN 2023.</t>
  </si>
  <si>
    <t>PLANIRANO 2024.</t>
  </si>
  <si>
    <t>PROCJENA 2026.</t>
  </si>
  <si>
    <t>FINANCIJSKI PLAN PUČKOG OTVORENOG UČILIŠTA POREČ 
ZA 2024. I PROJEKCIJA ZA 2025. I 2026. GODINU</t>
  </si>
  <si>
    <t>Usluge promidžbe i informiranja</t>
  </si>
  <si>
    <t>Tekući projekt T10000 EU projekt: STAGE INTERREG IT - CRO</t>
  </si>
  <si>
    <t>Naknade osobama izvan radnog odnosa</t>
  </si>
  <si>
    <t xml:space="preserve">Izvor 5.2.1 5.KAPITALNE POMOĆI IZ ŽUPANIJSKOG PRORAČUNA KOJI IM NIJE NADLAŽAN                                                               </t>
  </si>
  <si>
    <t>5.8.</t>
  </si>
  <si>
    <t>Pomoći od institucija i tijela EU</t>
  </si>
  <si>
    <t>Izvor  5.6.1 5. Tekuće pomoći od institucija i tijela EU</t>
  </si>
  <si>
    <t>5.6.1.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</si>
</sst>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13"/>
      </patternFill>
    </fill>
    <fill>
      <patternFill patternType="solid">
        <fgColor rgb="FFFFFF00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theme="0" tint="-0.14999847407452621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1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4" borderId="1" xfId="0" quotePrefix="1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left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0" fontId="9" fillId="0" borderId="0" xfId="0" quotePrefix="1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/>
    </xf>
    <xf numFmtId="0" fontId="2" fillId="0" borderId="0" xfId="0" quotePrefix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 wrapText="1"/>
    </xf>
    <xf numFmtId="0" fontId="2" fillId="0" borderId="6" xfId="0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center" wrapText="1"/>
    </xf>
    <xf numFmtId="3" fontId="6" fillId="4" borderId="4" xfId="0" applyNumberFormat="1" applyFont="1" applyFill="1" applyBorder="1" applyAlignment="1">
      <alignment horizontal="right"/>
    </xf>
    <xf numFmtId="0" fontId="9" fillId="5" borderId="3" xfId="0" applyFont="1" applyFill="1" applyBorder="1" applyAlignment="1">
      <alignment horizontal="left" vertical="center" wrapText="1"/>
    </xf>
    <xf numFmtId="3" fontId="6" fillId="5" borderId="4" xfId="0" applyNumberFormat="1" applyFont="1" applyFill="1" applyBorder="1" applyAlignment="1">
      <alignment horizontal="right"/>
    </xf>
    <xf numFmtId="0" fontId="18" fillId="2" borderId="3" xfId="0" applyFont="1" applyFill="1" applyBorder="1" applyAlignment="1">
      <alignment horizontal="left" vertical="center" wrapText="1"/>
    </xf>
    <xf numFmtId="3" fontId="19" fillId="2" borderId="4" xfId="0" applyNumberFormat="1" applyFont="1" applyFill="1" applyBorder="1" applyAlignment="1">
      <alignment horizontal="right"/>
    </xf>
    <xf numFmtId="0" fontId="20" fillId="2" borderId="3" xfId="0" applyFont="1" applyFill="1" applyBorder="1" applyAlignment="1">
      <alignment horizontal="left" vertical="center" wrapText="1"/>
    </xf>
    <xf numFmtId="3" fontId="21" fillId="2" borderId="4" xfId="0" applyNumberFormat="1" applyFont="1" applyFill="1" applyBorder="1" applyAlignment="1">
      <alignment horizontal="right"/>
    </xf>
    <xf numFmtId="3" fontId="21" fillId="2" borderId="3" xfId="0" applyNumberFormat="1" applyFont="1" applyFill="1" applyBorder="1" applyAlignment="1">
      <alignment horizontal="right"/>
    </xf>
    <xf numFmtId="0" fontId="20" fillId="2" borderId="3" xfId="0" quotePrefix="1" applyFont="1" applyFill="1" applyBorder="1" applyAlignment="1">
      <alignment horizontal="left" vertical="center"/>
    </xf>
    <xf numFmtId="0" fontId="22" fillId="2" borderId="3" xfId="0" quotePrefix="1" applyFont="1" applyFill="1" applyBorder="1" applyAlignment="1">
      <alignment horizontal="left" vertical="center"/>
    </xf>
    <xf numFmtId="0" fontId="18" fillId="2" borderId="3" xfId="0" quotePrefix="1" applyFont="1" applyFill="1" applyBorder="1" applyAlignment="1">
      <alignment horizontal="left" vertical="center"/>
    </xf>
    <xf numFmtId="0" fontId="20" fillId="5" borderId="3" xfId="0" quotePrefix="1" applyFont="1" applyFill="1" applyBorder="1" applyAlignment="1">
      <alignment horizontal="left" vertical="center"/>
    </xf>
    <xf numFmtId="0" fontId="9" fillId="5" borderId="3" xfId="0" quotePrefix="1" applyFont="1" applyFill="1" applyBorder="1" applyAlignment="1">
      <alignment horizontal="left" vertical="center"/>
    </xf>
    <xf numFmtId="0" fontId="18" fillId="5" borderId="3" xfId="0" applyFont="1" applyFill="1" applyBorder="1" applyAlignment="1">
      <alignment horizontal="left" vertical="center" wrapText="1"/>
    </xf>
    <xf numFmtId="0" fontId="18" fillId="5" borderId="3" xfId="0" quotePrefix="1" applyFont="1" applyFill="1" applyBorder="1" applyAlignment="1">
      <alignment horizontal="left" vertical="center"/>
    </xf>
    <xf numFmtId="0" fontId="23" fillId="5" borderId="3" xfId="0" quotePrefix="1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/>
    </xf>
    <xf numFmtId="0" fontId="24" fillId="2" borderId="3" xfId="0" quotePrefix="1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vertical="center" wrapText="1"/>
    </xf>
    <xf numFmtId="3" fontId="21" fillId="2" borderId="3" xfId="0" applyNumberFormat="1" applyFont="1" applyFill="1" applyBorder="1" applyAlignment="1">
      <alignment horizontal="right" wrapText="1"/>
    </xf>
    <xf numFmtId="3" fontId="25" fillId="0" borderId="3" xfId="0" applyNumberFormat="1" applyFont="1" applyBorder="1"/>
    <xf numFmtId="0" fontId="0" fillId="0" borderId="3" xfId="0" applyBorder="1"/>
    <xf numFmtId="0" fontId="0" fillId="0" borderId="3" xfId="0" applyBorder="1" applyAlignment="1">
      <alignment horizontal="right"/>
    </xf>
    <xf numFmtId="3" fontId="0" fillId="0" borderId="3" xfId="0" applyNumberFormat="1" applyBorder="1"/>
    <xf numFmtId="0" fontId="7" fillId="2" borderId="3" xfId="0" quotePrefix="1" applyFont="1" applyFill="1" applyBorder="1" applyAlignment="1">
      <alignment horizontal="left" vertical="center" wrapText="1"/>
    </xf>
    <xf numFmtId="0" fontId="9" fillId="4" borderId="3" xfId="0" quotePrefix="1" applyFont="1" applyFill="1" applyBorder="1" applyAlignment="1">
      <alignment horizontal="left" vertical="center"/>
    </xf>
    <xf numFmtId="0" fontId="15" fillId="4" borderId="0" xfId="0" applyFont="1" applyFill="1"/>
    <xf numFmtId="0" fontId="15" fillId="5" borderId="0" xfId="0" applyFont="1" applyFill="1"/>
    <xf numFmtId="0" fontId="18" fillId="0" borderId="3" xfId="0" quotePrefix="1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 wrapText="1"/>
    </xf>
    <xf numFmtId="3" fontId="19" fillId="0" borderId="4" xfId="0" applyNumberFormat="1" applyFont="1" applyBorder="1" applyAlignment="1">
      <alignment horizontal="right"/>
    </xf>
    <xf numFmtId="0" fontId="26" fillId="0" borderId="0" xfId="0" applyFont="1"/>
    <xf numFmtId="0" fontId="20" fillId="0" borderId="3" xfId="0" applyFont="1" applyBorder="1" applyAlignment="1">
      <alignment horizontal="left" vertical="center" wrapText="1"/>
    </xf>
    <xf numFmtId="0" fontId="1" fillId="0" borderId="0" xfId="0" applyFont="1"/>
    <xf numFmtId="0" fontId="18" fillId="2" borderId="3" xfId="0" applyFont="1" applyFill="1" applyBorder="1" applyAlignment="1">
      <alignment horizontal="left" vertical="center"/>
    </xf>
    <xf numFmtId="0" fontId="20" fillId="2" borderId="8" xfId="0" quotePrefix="1" applyFont="1" applyFill="1" applyBorder="1" applyAlignment="1">
      <alignment horizontal="left" vertical="center"/>
    </xf>
    <xf numFmtId="0" fontId="22" fillId="2" borderId="8" xfId="0" quotePrefix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left" vertical="center" wrapText="1"/>
    </xf>
    <xf numFmtId="3" fontId="21" fillId="2" borderId="9" xfId="0" applyNumberFormat="1" applyFont="1" applyFill="1" applyBorder="1" applyAlignment="1">
      <alignment horizontal="right"/>
    </xf>
    <xf numFmtId="3" fontId="21" fillId="2" borderId="8" xfId="0" applyNumberFormat="1" applyFont="1" applyFill="1" applyBorder="1" applyAlignment="1">
      <alignment horizontal="right"/>
    </xf>
    <xf numFmtId="0" fontId="24" fillId="5" borderId="3" xfId="0" quotePrefix="1" applyFont="1" applyFill="1" applyBorder="1" applyAlignment="1">
      <alignment horizontal="left" vertical="center"/>
    </xf>
    <xf numFmtId="3" fontId="6" fillId="5" borderId="3" xfId="0" applyNumberFormat="1" applyFont="1" applyFill="1" applyBorder="1" applyAlignment="1">
      <alignment horizontal="right"/>
    </xf>
    <xf numFmtId="0" fontId="24" fillId="4" borderId="3" xfId="0" quotePrefix="1" applyFont="1" applyFill="1" applyBorder="1" applyAlignment="1">
      <alignment horizontal="left" vertical="center"/>
    </xf>
    <xf numFmtId="3" fontId="6" fillId="4" borderId="3" xfId="0" applyNumberFormat="1" applyFont="1" applyFill="1" applyBorder="1" applyAlignment="1">
      <alignment horizontal="right"/>
    </xf>
    <xf numFmtId="3" fontId="19" fillId="2" borderId="3" xfId="0" applyNumberFormat="1" applyFont="1" applyFill="1" applyBorder="1" applyAlignment="1">
      <alignment horizontal="right"/>
    </xf>
    <xf numFmtId="0" fontId="27" fillId="0" borderId="0" xfId="0" applyFont="1"/>
    <xf numFmtId="3" fontId="21" fillId="0" borderId="4" xfId="0" applyNumberFormat="1" applyFont="1" applyBorder="1" applyAlignment="1">
      <alignment horizontal="right"/>
    </xf>
    <xf numFmtId="0" fontId="15" fillId="0" borderId="0" xfId="0" applyFont="1"/>
    <xf numFmtId="0" fontId="12" fillId="0" borderId="0" xfId="0" applyFont="1"/>
    <xf numFmtId="3" fontId="25" fillId="0" borderId="4" xfId="0" applyNumberFormat="1" applyFont="1" applyBorder="1"/>
    <xf numFmtId="0" fontId="9" fillId="6" borderId="7" xfId="0" applyFont="1" applyFill="1" applyBorder="1" applyAlignment="1">
      <alignment horizontal="left" vertical="center"/>
    </xf>
    <xf numFmtId="0" fontId="7" fillId="6" borderId="7" xfId="0" quotePrefix="1" applyFont="1" applyFill="1" applyBorder="1" applyAlignment="1">
      <alignment horizontal="left" vertical="center"/>
    </xf>
    <xf numFmtId="0" fontId="8" fillId="6" borderId="7" xfId="0" quotePrefix="1" applyFont="1" applyFill="1" applyBorder="1" applyAlignment="1">
      <alignment horizontal="left" vertical="center"/>
    </xf>
    <xf numFmtId="0" fontId="9" fillId="6" borderId="7" xfId="0" applyFont="1" applyFill="1" applyBorder="1" applyAlignment="1">
      <alignment horizontal="left" vertical="center" wrapText="1"/>
    </xf>
    <xf numFmtId="3" fontId="6" fillId="6" borderId="7" xfId="0" applyNumberFormat="1" applyFont="1" applyFill="1" applyBorder="1" applyAlignment="1">
      <alignment horizontal="right"/>
    </xf>
    <xf numFmtId="3" fontId="0" fillId="0" borderId="0" xfId="0" applyNumberFormat="1"/>
    <xf numFmtId="3" fontId="6" fillId="2" borderId="3" xfId="0" applyNumberFormat="1" applyFont="1" applyFill="1" applyBorder="1" applyAlignment="1">
      <alignment horizontal="right"/>
    </xf>
    <xf numFmtId="0" fontId="18" fillId="2" borderId="0" xfId="0" applyFont="1" applyFill="1" applyAlignment="1">
      <alignment horizontal="left" vertical="center" wrapText="1"/>
    </xf>
    <xf numFmtId="0" fontId="3" fillId="0" borderId="0" xfId="0" applyFont="1" applyAlignment="1">
      <alignment vertical="top" wrapText="1"/>
    </xf>
    <xf numFmtId="3" fontId="9" fillId="4" borderId="3" xfId="0" applyNumberFormat="1" applyFont="1" applyFill="1" applyBorder="1" applyAlignment="1">
      <alignment horizontal="right" wrapText="1"/>
    </xf>
    <xf numFmtId="3" fontId="28" fillId="10" borderId="3" xfId="0" applyNumberFormat="1" applyFont="1" applyFill="1" applyBorder="1" applyAlignment="1">
      <alignment vertical="top" wrapText="1"/>
    </xf>
    <xf numFmtId="3" fontId="6" fillId="11" borderId="3" xfId="0" applyNumberFormat="1" applyFont="1" applyFill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3" fontId="6" fillId="0" borderId="3" xfId="0" applyNumberFormat="1" applyFont="1" applyBorder="1" applyAlignment="1">
      <alignment vertical="top" wrapText="1"/>
    </xf>
    <xf numFmtId="0" fontId="6" fillId="4" borderId="3" xfId="0" applyFont="1" applyFill="1" applyBorder="1" applyAlignment="1">
      <alignment vertical="top" wrapText="1"/>
    </xf>
    <xf numFmtId="3" fontId="6" fillId="4" borderId="3" xfId="0" applyNumberFormat="1" applyFont="1" applyFill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3" fontId="9" fillId="4" borderId="3" xfId="0" applyNumberFormat="1" applyFont="1" applyFill="1" applyBorder="1" applyAlignment="1">
      <alignment vertical="top" wrapText="1"/>
    </xf>
    <xf numFmtId="3" fontId="6" fillId="11" borderId="3" xfId="0" applyNumberFormat="1" applyFont="1" applyFill="1" applyBorder="1" applyAlignment="1">
      <alignment horizontal="right" vertical="top" wrapText="1"/>
    </xf>
    <xf numFmtId="0" fontId="29" fillId="4" borderId="3" xfId="0" applyFont="1" applyFill="1" applyBorder="1" applyAlignment="1">
      <alignment vertical="top" wrapText="1"/>
    </xf>
    <xf numFmtId="3" fontId="6" fillId="12" borderId="3" xfId="0" applyNumberFormat="1" applyFont="1" applyFill="1" applyBorder="1" applyAlignment="1">
      <alignment horizontal="right" vertical="top" wrapText="1"/>
    </xf>
    <xf numFmtId="3" fontId="6" fillId="12" borderId="3" xfId="0" applyNumberFormat="1" applyFont="1" applyFill="1" applyBorder="1" applyAlignment="1">
      <alignment vertical="top" wrapText="1"/>
    </xf>
    <xf numFmtId="0" fontId="6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3" fontId="6" fillId="0" borderId="3" xfId="0" applyNumberFormat="1" applyFont="1" applyBorder="1" applyAlignment="1">
      <alignment horizontal="right" vertical="top"/>
    </xf>
    <xf numFmtId="3" fontId="6" fillId="4" borderId="3" xfId="0" applyNumberFormat="1" applyFont="1" applyFill="1" applyBorder="1" applyAlignment="1">
      <alignment horizontal="right" vertical="top" wrapText="1"/>
    </xf>
    <xf numFmtId="0" fontId="30" fillId="0" borderId="3" xfId="0" applyFont="1" applyBorder="1" applyAlignment="1">
      <alignment vertical="top" wrapText="1"/>
    </xf>
    <xf numFmtId="3" fontId="6" fillId="0" borderId="3" xfId="0" applyNumberFormat="1" applyFont="1" applyBorder="1" applyAlignment="1">
      <alignment horizontal="right" vertical="top" wrapText="1"/>
    </xf>
    <xf numFmtId="3" fontId="3" fillId="0" borderId="3" xfId="0" applyNumberFormat="1" applyFont="1" applyBorder="1" applyAlignment="1">
      <alignment horizontal="left" vertical="top" wrapText="1"/>
    </xf>
    <xf numFmtId="3" fontId="3" fillId="0" borderId="3" xfId="0" applyNumberFormat="1" applyFont="1" applyBorder="1" applyAlignment="1">
      <alignment vertical="top" wrapText="1"/>
    </xf>
    <xf numFmtId="0" fontId="30" fillId="4" borderId="3" xfId="0" applyFont="1" applyFill="1" applyBorder="1" applyAlignment="1">
      <alignment vertical="top" wrapText="1"/>
    </xf>
    <xf numFmtId="3" fontId="6" fillId="4" borderId="3" xfId="0" applyNumberFormat="1" applyFont="1" applyFill="1" applyBorder="1" applyAlignment="1">
      <alignment horizontal="left" vertical="top" wrapText="1"/>
    </xf>
    <xf numFmtId="3" fontId="31" fillId="13" borderId="3" xfId="0" applyNumberFormat="1" applyFont="1" applyFill="1" applyBorder="1" applyAlignment="1" applyProtection="1">
      <alignment horizontal="right" vertical="top" wrapText="1" readingOrder="1"/>
      <protection locked="0"/>
    </xf>
    <xf numFmtId="3" fontId="9" fillId="14" borderId="3" xfId="0" applyNumberFormat="1" applyFont="1" applyFill="1" applyBorder="1" applyAlignment="1" applyProtection="1">
      <alignment horizontal="right" vertical="top" wrapText="1" readingOrder="1"/>
      <protection locked="0"/>
    </xf>
    <xf numFmtId="0" fontId="9" fillId="0" borderId="3" xfId="0" applyFont="1" applyBorder="1" applyAlignment="1" applyProtection="1">
      <alignment horizontal="left" vertical="top" wrapText="1" readingOrder="1"/>
      <protection locked="0"/>
    </xf>
    <xf numFmtId="3" fontId="9" fillId="0" borderId="3" xfId="0" applyNumberFormat="1" applyFont="1" applyBorder="1" applyAlignment="1" applyProtection="1">
      <alignment horizontal="right" vertical="top" wrapText="1" readingOrder="1"/>
      <protection locked="0"/>
    </xf>
    <xf numFmtId="0" fontId="9" fillId="4" borderId="3" xfId="0" applyFont="1" applyFill="1" applyBorder="1" applyAlignment="1" applyProtection="1">
      <alignment horizontal="left" vertical="top" wrapText="1" readingOrder="1"/>
      <protection locked="0"/>
    </xf>
    <xf numFmtId="3" fontId="9" fillId="4" borderId="3" xfId="0" applyNumberFormat="1" applyFont="1" applyFill="1" applyBorder="1" applyAlignment="1" applyProtection="1">
      <alignment horizontal="right" vertical="top" wrapText="1" readingOrder="1"/>
      <protection locked="0"/>
    </xf>
    <xf numFmtId="3" fontId="31" fillId="13" borderId="3" xfId="0" applyNumberFormat="1" applyFont="1" applyFill="1" applyBorder="1"/>
    <xf numFmtId="3" fontId="9" fillId="12" borderId="3" xfId="0" applyNumberFormat="1" applyFont="1" applyFill="1" applyBorder="1"/>
    <xf numFmtId="3" fontId="9" fillId="0" borderId="3" xfId="0" applyNumberFormat="1" applyFont="1" applyBorder="1"/>
    <xf numFmtId="3" fontId="9" fillId="4" borderId="3" xfId="0" applyNumberFormat="1" applyFont="1" applyFill="1" applyBorder="1"/>
    <xf numFmtId="0" fontId="9" fillId="15" borderId="3" xfId="0" applyFont="1" applyFill="1" applyBorder="1" applyAlignment="1" applyProtection="1">
      <alignment horizontal="left" vertical="top" wrapText="1" readingOrder="1"/>
      <protection locked="0"/>
    </xf>
    <xf numFmtId="3" fontId="9" fillId="15" borderId="3" xfId="0" applyNumberFormat="1" applyFont="1" applyFill="1" applyBorder="1" applyAlignment="1" applyProtection="1">
      <alignment horizontal="right" vertical="top" wrapText="1" readingOrder="1"/>
      <protection locked="0"/>
    </xf>
    <xf numFmtId="0" fontId="7" fillId="4" borderId="3" xfId="0" applyFont="1" applyFill="1" applyBorder="1" applyAlignment="1">
      <alignment vertical="top" wrapText="1"/>
    </xf>
    <xf numFmtId="3" fontId="9" fillId="4" borderId="3" xfId="0" applyNumberFormat="1" applyFont="1" applyFill="1" applyBorder="1" applyAlignment="1">
      <alignment wrapText="1"/>
    </xf>
    <xf numFmtId="3" fontId="9" fillId="4" borderId="3" xfId="0" applyNumberFormat="1" applyFont="1" applyFill="1" applyBorder="1" applyAlignment="1">
      <alignment horizontal="right"/>
    </xf>
    <xf numFmtId="0" fontId="28" fillId="7" borderId="3" xfId="0" applyFont="1" applyFill="1" applyBorder="1" applyAlignment="1">
      <alignment wrapText="1"/>
    </xf>
    <xf numFmtId="3" fontId="28" fillId="7" borderId="3" xfId="0" applyNumberFormat="1" applyFont="1" applyFill="1" applyBorder="1" applyAlignment="1">
      <alignment horizontal="center" wrapText="1"/>
    </xf>
    <xf numFmtId="0" fontId="28" fillId="7" borderId="1" xfId="0" applyFont="1" applyFill="1" applyBorder="1" applyAlignment="1">
      <alignment horizontal="center"/>
    </xf>
    <xf numFmtId="0" fontId="28" fillId="7" borderId="3" xfId="0" applyFont="1" applyFill="1" applyBorder="1" applyAlignment="1">
      <alignment horizontal="center" wrapText="1"/>
    </xf>
    <xf numFmtId="3" fontId="28" fillId="8" borderId="3" xfId="0" applyNumberFormat="1" applyFont="1" applyFill="1" applyBorder="1" applyAlignment="1">
      <alignment vertical="top" wrapText="1"/>
    </xf>
    <xf numFmtId="3" fontId="28" fillId="9" borderId="3" xfId="0" applyNumberFormat="1" applyFont="1" applyFill="1" applyBorder="1" applyAlignment="1">
      <alignment vertical="top" wrapText="1"/>
    </xf>
    <xf numFmtId="0" fontId="6" fillId="11" borderId="3" xfId="0" applyFont="1" applyFill="1" applyBorder="1" applyAlignment="1">
      <alignment vertical="top" wrapText="1"/>
    </xf>
    <xf numFmtId="3" fontId="3" fillId="0" borderId="0" xfId="0" applyNumberFormat="1" applyFont="1" applyAlignment="1">
      <alignment vertical="top" wrapText="1"/>
    </xf>
    <xf numFmtId="0" fontId="32" fillId="0" borderId="3" xfId="0" applyFont="1" applyBorder="1" applyAlignment="1">
      <alignment vertical="top" wrapText="1"/>
    </xf>
    <xf numFmtId="3" fontId="32" fillId="0" borderId="3" xfId="0" applyNumberFormat="1" applyFont="1" applyBorder="1" applyAlignment="1">
      <alignment horizontal="right" vertical="top" wrapText="1"/>
    </xf>
    <xf numFmtId="3" fontId="32" fillId="0" borderId="3" xfId="0" applyNumberFormat="1" applyFont="1" applyBorder="1" applyAlignment="1">
      <alignment vertical="top" wrapText="1"/>
    </xf>
    <xf numFmtId="3" fontId="32" fillId="2" borderId="3" xfId="0" applyNumberFormat="1" applyFont="1" applyFill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3" fontId="7" fillId="0" borderId="3" xfId="0" applyNumberFormat="1" applyFont="1" applyBorder="1" applyAlignment="1">
      <alignment horizontal="right" vertical="top" wrapText="1"/>
    </xf>
    <xf numFmtId="3" fontId="7" fillId="0" borderId="3" xfId="0" applyNumberFormat="1" applyFont="1" applyBorder="1" applyAlignment="1">
      <alignment vertical="top" wrapText="1"/>
    </xf>
    <xf numFmtId="3" fontId="3" fillId="0" borderId="3" xfId="0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9" fillId="4" borderId="3" xfId="0" applyFont="1" applyFill="1" applyBorder="1" applyAlignment="1">
      <alignment horizontal="left" vertical="top" wrapText="1"/>
    </xf>
    <xf numFmtId="0" fontId="29" fillId="0" borderId="3" xfId="0" applyFont="1" applyBorder="1" applyAlignment="1">
      <alignment vertical="top" wrapText="1"/>
    </xf>
    <xf numFmtId="3" fontId="3" fillId="0" borderId="3" xfId="0" applyNumberFormat="1" applyFont="1" applyBorder="1" applyAlignment="1">
      <alignment horizontal="left" vertical="top"/>
    </xf>
    <xf numFmtId="0" fontId="6" fillId="4" borderId="3" xfId="0" applyFont="1" applyFill="1" applyBorder="1" applyAlignment="1">
      <alignment horizontal="left" vertical="top" wrapText="1"/>
    </xf>
    <xf numFmtId="3" fontId="3" fillId="0" borderId="3" xfId="0" applyNumberFormat="1" applyFont="1" applyBorder="1" applyAlignment="1">
      <alignment horizontal="center" vertical="top" wrapText="1"/>
    </xf>
    <xf numFmtId="0" fontId="12" fillId="0" borderId="3" xfId="0" applyFont="1" applyBorder="1" applyAlignment="1">
      <alignment wrapText="1"/>
    </xf>
    <xf numFmtId="3" fontId="12" fillId="0" borderId="3" xfId="0" applyNumberFormat="1" applyFont="1" applyBorder="1" applyAlignment="1">
      <alignment wrapText="1"/>
    </xf>
    <xf numFmtId="3" fontId="7" fillId="0" borderId="3" xfId="0" applyNumberFormat="1" applyFont="1" applyBorder="1" applyAlignment="1">
      <alignment horizontal="left" wrapText="1"/>
    </xf>
    <xf numFmtId="0" fontId="7" fillId="0" borderId="3" xfId="0" applyFont="1" applyBorder="1" applyAlignment="1" applyProtection="1">
      <alignment horizontal="left" vertical="top" wrapText="1" readingOrder="1"/>
      <protection locked="0"/>
    </xf>
    <xf numFmtId="0" fontId="29" fillId="0" borderId="3" xfId="0" applyFont="1" applyBorder="1" applyAlignment="1" applyProtection="1">
      <alignment vertical="top" wrapText="1" readingOrder="1"/>
      <protection locked="0"/>
    </xf>
    <xf numFmtId="3" fontId="7" fillId="0" borderId="3" xfId="0" applyNumberFormat="1" applyFont="1" applyBorder="1" applyAlignment="1" applyProtection="1">
      <alignment horizontal="right" vertical="top" wrapText="1" readingOrder="1"/>
      <protection locked="0"/>
    </xf>
    <xf numFmtId="0" fontId="7" fillId="0" borderId="3" xfId="0" applyFont="1" applyBorder="1" applyAlignment="1" applyProtection="1">
      <alignment vertical="top" wrapText="1" readingOrder="1"/>
      <protection locked="0"/>
    </xf>
    <xf numFmtId="3" fontId="7" fillId="0" borderId="3" xfId="0" applyNumberFormat="1" applyFont="1" applyBorder="1" applyAlignment="1" applyProtection="1">
      <alignment horizontal="left" vertical="top" wrapText="1" readingOrder="1"/>
      <protection locked="0"/>
    </xf>
    <xf numFmtId="3" fontId="7" fillId="0" borderId="3" xfId="0" applyNumberFormat="1" applyFont="1" applyBorder="1"/>
    <xf numFmtId="0" fontId="3" fillId="0" borderId="3" xfId="0" applyFont="1" applyBorder="1" applyAlignment="1">
      <alignment horizontal="left" vertical="top" wrapText="1" readingOrder="1"/>
    </xf>
    <xf numFmtId="3" fontId="7" fillId="0" borderId="3" xfId="0" applyNumberFormat="1" applyFont="1" applyBorder="1" applyAlignment="1">
      <alignment wrapText="1"/>
    </xf>
    <xf numFmtId="0" fontId="7" fillId="0" borderId="3" xfId="0" applyFont="1" applyBorder="1" applyAlignment="1">
      <alignment horizontal="left" wrapText="1"/>
    </xf>
    <xf numFmtId="0" fontId="9" fillId="4" borderId="3" xfId="0" applyFont="1" applyFill="1" applyBorder="1" applyAlignment="1">
      <alignment horizontal="left" wrapText="1"/>
    </xf>
    <xf numFmtId="0" fontId="29" fillId="0" borderId="3" xfId="0" applyFont="1" applyBorder="1" applyAlignment="1">
      <alignment wrapText="1"/>
    </xf>
    <xf numFmtId="0" fontId="1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0" borderId="3" xfId="0" applyFont="1" applyBorder="1"/>
    <xf numFmtId="3" fontId="15" fillId="4" borderId="3" xfId="0" applyNumberFormat="1" applyFont="1" applyFill="1" applyBorder="1" applyAlignment="1">
      <alignment wrapText="1"/>
    </xf>
    <xf numFmtId="3" fontId="25" fillId="2" borderId="4" xfId="0" applyNumberFormat="1" applyFont="1" applyFill="1" applyBorder="1" applyAlignment="1">
      <alignment horizontal="right"/>
    </xf>
    <xf numFmtId="3" fontId="25" fillId="2" borderId="3" xfId="0" applyNumberFormat="1" applyFont="1" applyFill="1" applyBorder="1" applyAlignment="1">
      <alignment horizontal="right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9" fillId="0" borderId="1" xfId="0" applyFont="1" applyBorder="1" applyAlignment="1" applyProtection="1">
      <alignment horizontal="left" vertical="top" wrapText="1" readingOrder="1"/>
      <protection locked="0"/>
    </xf>
    <xf numFmtId="0" fontId="9" fillId="0" borderId="2" xfId="0" applyFont="1" applyBorder="1" applyAlignment="1" applyProtection="1">
      <alignment horizontal="left" vertical="top" wrapText="1" readingOrder="1"/>
      <protection locked="0"/>
    </xf>
    <xf numFmtId="0" fontId="9" fillId="0" borderId="4" xfId="0" applyFont="1" applyBorder="1" applyAlignment="1" applyProtection="1">
      <alignment horizontal="left" vertical="top" wrapText="1" readingOrder="1"/>
      <protection locked="0"/>
    </xf>
    <xf numFmtId="0" fontId="6" fillId="4" borderId="1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31" fillId="13" borderId="3" xfId="0" applyFont="1" applyFill="1" applyBorder="1" applyAlignment="1" applyProtection="1">
      <alignment horizontal="left" vertical="top" wrapText="1" readingOrder="1"/>
      <protection locked="0"/>
    </xf>
    <xf numFmtId="0" fontId="9" fillId="14" borderId="3" xfId="0" applyFont="1" applyFill="1" applyBorder="1" applyAlignment="1" applyProtection="1">
      <alignment horizontal="left" vertical="top" wrapText="1" readingOrder="1"/>
      <protection locked="0"/>
    </xf>
    <xf numFmtId="0" fontId="6" fillId="0" borderId="3" xfId="0" applyFont="1" applyBorder="1" applyAlignment="1">
      <alignment horizontal="left" vertical="top" wrapText="1"/>
    </xf>
    <xf numFmtId="0" fontId="6" fillId="4" borderId="3" xfId="0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left" wrapText="1"/>
    </xf>
    <xf numFmtId="0" fontId="9" fillId="4" borderId="2" xfId="0" applyFont="1" applyFill="1" applyBorder="1" applyAlignment="1">
      <alignment horizontal="left" wrapText="1"/>
    </xf>
    <xf numFmtId="0" fontId="9" fillId="4" borderId="4" xfId="0" applyFont="1" applyFill="1" applyBorder="1" applyAlignment="1">
      <alignment horizontal="left" wrapText="1"/>
    </xf>
    <xf numFmtId="0" fontId="6" fillId="11" borderId="3" xfId="0" applyFont="1" applyFill="1" applyBorder="1" applyAlignment="1">
      <alignment vertical="top" wrapText="1"/>
    </xf>
    <xf numFmtId="0" fontId="31" fillId="13" borderId="1" xfId="0" applyFont="1" applyFill="1" applyBorder="1" applyAlignment="1" applyProtection="1">
      <alignment horizontal="left" vertical="top" wrapText="1" readingOrder="1"/>
      <protection locked="0"/>
    </xf>
    <xf numFmtId="0" fontId="31" fillId="13" borderId="2" xfId="0" applyFont="1" applyFill="1" applyBorder="1" applyAlignment="1" applyProtection="1">
      <alignment horizontal="left" vertical="top" wrapText="1" readingOrder="1"/>
      <protection locked="0"/>
    </xf>
    <xf numFmtId="0" fontId="31" fillId="13" borderId="4" xfId="0" applyFont="1" applyFill="1" applyBorder="1" applyAlignment="1" applyProtection="1">
      <alignment horizontal="left" vertical="top" wrapText="1" readingOrder="1"/>
      <protection locked="0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4" borderId="1" xfId="0" applyFont="1" applyFill="1" applyBorder="1" applyAlignment="1">
      <alignment vertical="top" wrapText="1"/>
    </xf>
    <xf numFmtId="0" fontId="6" fillId="4" borderId="2" xfId="0" applyFont="1" applyFill="1" applyBorder="1" applyAlignment="1">
      <alignment vertical="top" wrapText="1"/>
    </xf>
    <xf numFmtId="0" fontId="6" fillId="4" borderId="4" xfId="0" applyFont="1" applyFill="1" applyBorder="1" applyAlignment="1">
      <alignment vertical="top" wrapText="1"/>
    </xf>
    <xf numFmtId="0" fontId="6" fillId="11" borderId="1" xfId="0" applyFont="1" applyFill="1" applyBorder="1" applyAlignment="1">
      <alignment vertical="top" wrapText="1"/>
    </xf>
    <xf numFmtId="0" fontId="6" fillId="11" borderId="2" xfId="0" applyFont="1" applyFill="1" applyBorder="1" applyAlignment="1">
      <alignment vertical="top" wrapText="1"/>
    </xf>
    <xf numFmtId="0" fontId="6" fillId="11" borderId="4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28" fillId="10" borderId="3" xfId="0" applyFont="1" applyFill="1" applyBorder="1" applyAlignment="1">
      <alignment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12" borderId="1" xfId="0" applyFont="1" applyFill="1" applyBorder="1" applyAlignment="1">
      <alignment horizontal="left" vertical="top"/>
    </xf>
    <xf numFmtId="0" fontId="6" fillId="12" borderId="2" xfId="0" applyFont="1" applyFill="1" applyBorder="1" applyAlignment="1">
      <alignment horizontal="left" vertical="top"/>
    </xf>
    <xf numFmtId="0" fontId="6" fillId="12" borderId="4" xfId="0" applyFont="1" applyFill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11" borderId="3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4" borderId="3" xfId="0" applyFont="1" applyFill="1" applyBorder="1" applyAlignment="1">
      <alignment horizontal="left" vertical="top" wrapText="1"/>
    </xf>
    <xf numFmtId="0" fontId="28" fillId="7" borderId="3" xfId="0" applyFont="1" applyFill="1" applyBorder="1" applyAlignment="1">
      <alignment wrapText="1"/>
    </xf>
    <xf numFmtId="0" fontId="28" fillId="7" borderId="1" xfId="0" applyFont="1" applyFill="1" applyBorder="1" applyAlignment="1">
      <alignment horizontal="center" wrapText="1"/>
    </xf>
    <xf numFmtId="0" fontId="28" fillId="7" borderId="2" xfId="0" applyFont="1" applyFill="1" applyBorder="1" applyAlignment="1">
      <alignment horizontal="center" wrapText="1"/>
    </xf>
    <xf numFmtId="0" fontId="28" fillId="7" borderId="4" xfId="0" applyFont="1" applyFill="1" applyBorder="1" applyAlignment="1">
      <alignment horizontal="center" wrapText="1"/>
    </xf>
    <xf numFmtId="0" fontId="28" fillId="8" borderId="3" xfId="0" applyFont="1" applyFill="1" applyBorder="1" applyAlignment="1">
      <alignment vertical="top" wrapText="1"/>
    </xf>
    <xf numFmtId="0" fontId="28" fillId="9" borderId="3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2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 applyProtection="1">
      <alignment horizontal="left" vertical="top" wrapText="1" readingOrder="1"/>
      <protection locked="0"/>
    </xf>
    <xf numFmtId="0" fontId="7" fillId="0" borderId="1" xfId="0" applyFont="1" applyBorder="1" applyAlignment="1" applyProtection="1">
      <alignment horizontal="left" vertical="top" wrapText="1" readingOrder="1"/>
      <protection locked="0"/>
    </xf>
    <xf numFmtId="0" fontId="7" fillId="0" borderId="2" xfId="0" applyFont="1" applyBorder="1" applyAlignment="1" applyProtection="1">
      <alignment horizontal="left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3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workbookViewId="0">
      <selection activeCell="O31" sqref="O31"/>
    </sheetView>
  </sheetViews>
  <sheetFormatPr defaultRowHeight="15" x14ac:dyDescent="0.25"/>
  <cols>
    <col min="5" max="5" width="22.42578125" customWidth="1"/>
    <col min="6" max="6" width="17.140625" customWidth="1"/>
    <col min="7" max="7" width="20.28515625" customWidth="1"/>
    <col min="8" max="8" width="20.5703125" customWidth="1"/>
    <col min="9" max="9" width="19.7109375" customWidth="1"/>
    <col min="10" max="10" width="25.140625" customWidth="1"/>
  </cols>
  <sheetData>
    <row r="1" spans="1:10" ht="42" customHeight="1" x14ac:dyDescent="0.25">
      <c r="A1" s="200" t="s">
        <v>262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0" ht="18" customHeight="1" x14ac:dyDescent="0.25">
      <c r="A2" s="3"/>
      <c r="B2" s="3"/>
      <c r="C2" s="3"/>
      <c r="D2" s="3"/>
      <c r="E2" s="3"/>
      <c r="F2" s="3"/>
      <c r="G2" s="3"/>
      <c r="H2" s="3"/>
    </row>
    <row r="3" spans="1:10" ht="15.75" customHeight="1" x14ac:dyDescent="0.25">
      <c r="A3" s="200" t="s">
        <v>32</v>
      </c>
      <c r="B3" s="200"/>
      <c r="C3" s="200"/>
      <c r="D3" s="200"/>
      <c r="E3" s="200"/>
      <c r="F3" s="200"/>
      <c r="G3" s="200"/>
      <c r="H3" s="200"/>
      <c r="I3" s="200"/>
      <c r="J3" s="200"/>
    </row>
    <row r="4" spans="1:10" ht="18" x14ac:dyDescent="0.25">
      <c r="A4" s="3"/>
      <c r="B4" s="3"/>
      <c r="C4" s="3"/>
      <c r="D4" s="3"/>
      <c r="E4" s="3"/>
      <c r="F4" s="3"/>
      <c r="G4" s="4"/>
      <c r="H4" s="4"/>
    </row>
    <row r="5" spans="1:10" ht="18" customHeight="1" x14ac:dyDescent="0.25">
      <c r="A5" s="200" t="s">
        <v>38</v>
      </c>
      <c r="B5" s="201"/>
      <c r="C5" s="201"/>
      <c r="D5" s="201"/>
      <c r="E5" s="201"/>
      <c r="F5" s="201"/>
      <c r="G5" s="201"/>
      <c r="H5" s="201"/>
    </row>
    <row r="6" spans="1:10" ht="18" x14ac:dyDescent="0.25">
      <c r="A6" s="1"/>
      <c r="B6" s="2"/>
      <c r="C6" s="2"/>
      <c r="D6" s="2"/>
      <c r="E6" s="3"/>
      <c r="F6" s="5"/>
      <c r="G6" s="5"/>
      <c r="H6" s="29" t="s">
        <v>41</v>
      </c>
    </row>
    <row r="7" spans="1:10" ht="25.5" x14ac:dyDescent="0.25">
      <c r="A7" s="1"/>
      <c r="B7" s="2"/>
      <c r="C7" s="2"/>
      <c r="D7" s="2"/>
      <c r="E7" s="44"/>
      <c r="F7" s="182" t="s">
        <v>258</v>
      </c>
      <c r="G7" s="182" t="s">
        <v>259</v>
      </c>
      <c r="H7" s="33" t="s">
        <v>260</v>
      </c>
      <c r="I7" s="33" t="s">
        <v>44</v>
      </c>
      <c r="J7" s="33" t="s">
        <v>261</v>
      </c>
    </row>
    <row r="8" spans="1:10" ht="15" customHeight="1" x14ac:dyDescent="0.25">
      <c r="A8" s="22"/>
      <c r="B8" s="23"/>
      <c r="C8" s="23"/>
      <c r="D8" s="24"/>
      <c r="E8" s="34"/>
      <c r="F8" s="33" t="s">
        <v>49</v>
      </c>
      <c r="G8" s="33" t="s">
        <v>49</v>
      </c>
      <c r="H8" s="33" t="s">
        <v>49</v>
      </c>
      <c r="I8" s="33" t="s">
        <v>49</v>
      </c>
      <c r="J8" s="33" t="s">
        <v>49</v>
      </c>
    </row>
    <row r="9" spans="1:10" ht="15" customHeight="1" x14ac:dyDescent="0.25">
      <c r="A9" s="207" t="s">
        <v>0</v>
      </c>
      <c r="B9" s="206"/>
      <c r="C9" s="206"/>
      <c r="D9" s="206"/>
      <c r="E9" s="208"/>
      <c r="F9" s="25">
        <f>SUM(F10:F11)</f>
        <v>814806</v>
      </c>
      <c r="G9" s="25">
        <f t="shared" ref="G9:J9" si="0">SUM(G10:G11)</f>
        <v>1001683</v>
      </c>
      <c r="H9" s="25">
        <f t="shared" si="0"/>
        <v>1365968</v>
      </c>
      <c r="I9" s="25">
        <f t="shared" si="0"/>
        <v>1185668</v>
      </c>
      <c r="J9" s="25">
        <f t="shared" si="0"/>
        <v>1039868</v>
      </c>
    </row>
    <row r="10" spans="1:10" x14ac:dyDescent="0.25">
      <c r="A10" s="202" t="s">
        <v>1</v>
      </c>
      <c r="B10" s="199"/>
      <c r="C10" s="199"/>
      <c r="D10" s="199"/>
      <c r="E10" s="209"/>
      <c r="F10" s="26">
        <v>814711</v>
      </c>
      <c r="G10" s="26">
        <v>1001453</v>
      </c>
      <c r="H10" s="62">
        <v>1365738</v>
      </c>
      <c r="I10" s="26">
        <v>1185438</v>
      </c>
      <c r="J10" s="26">
        <v>1039638</v>
      </c>
    </row>
    <row r="11" spans="1:10" x14ac:dyDescent="0.25">
      <c r="A11" s="210" t="s">
        <v>2</v>
      </c>
      <c r="B11" s="209"/>
      <c r="C11" s="209"/>
      <c r="D11" s="209"/>
      <c r="E11" s="209"/>
      <c r="F11" s="26">
        <v>95</v>
      </c>
      <c r="G11" s="26">
        <v>230</v>
      </c>
      <c r="H11" s="26">
        <v>230</v>
      </c>
      <c r="I11" s="26">
        <v>230</v>
      </c>
      <c r="J11" s="26">
        <v>230</v>
      </c>
    </row>
    <row r="12" spans="1:10" ht="15" customHeight="1" x14ac:dyDescent="0.25">
      <c r="A12" s="30" t="s">
        <v>3</v>
      </c>
      <c r="B12" s="35"/>
      <c r="C12" s="35"/>
      <c r="D12" s="35"/>
      <c r="E12" s="35"/>
      <c r="F12" s="25">
        <f t="shared" ref="F12:J12" si="1">SUM(F13:F14)</f>
        <v>775311</v>
      </c>
      <c r="G12" s="25">
        <f t="shared" si="1"/>
        <v>1054097</v>
      </c>
      <c r="H12" s="25">
        <f t="shared" si="1"/>
        <v>1365968</v>
      </c>
      <c r="I12" s="25">
        <f t="shared" si="1"/>
        <v>1185668</v>
      </c>
      <c r="J12" s="25">
        <f t="shared" si="1"/>
        <v>1039868</v>
      </c>
    </row>
    <row r="13" spans="1:10" x14ac:dyDescent="0.25">
      <c r="A13" s="198" t="s">
        <v>4</v>
      </c>
      <c r="B13" s="199"/>
      <c r="C13" s="199"/>
      <c r="D13" s="199"/>
      <c r="E13" s="199"/>
      <c r="F13" s="26">
        <v>754730</v>
      </c>
      <c r="G13" s="26">
        <v>1016376</v>
      </c>
      <c r="H13" s="26">
        <v>1358428</v>
      </c>
      <c r="I13" s="26">
        <v>1184128</v>
      </c>
      <c r="J13" s="26">
        <v>1038328</v>
      </c>
    </row>
    <row r="14" spans="1:10" ht="15" customHeight="1" x14ac:dyDescent="0.25">
      <c r="A14" s="210" t="s">
        <v>5</v>
      </c>
      <c r="B14" s="209"/>
      <c r="C14" s="209"/>
      <c r="D14" s="209"/>
      <c r="E14" s="209"/>
      <c r="F14" s="26">
        <v>20581</v>
      </c>
      <c r="G14" s="26">
        <v>37721</v>
      </c>
      <c r="H14" s="26">
        <v>7540</v>
      </c>
      <c r="I14" s="26">
        <v>1540</v>
      </c>
      <c r="J14" s="36">
        <v>1540</v>
      </c>
    </row>
    <row r="15" spans="1:10" x14ac:dyDescent="0.25">
      <c r="A15" s="205" t="s">
        <v>6</v>
      </c>
      <c r="B15" s="206"/>
      <c r="C15" s="206"/>
      <c r="D15" s="206"/>
      <c r="E15" s="206"/>
      <c r="F15" s="25">
        <f t="shared" ref="F15:J15" si="2">SUM(F9-F12)</f>
        <v>39495</v>
      </c>
      <c r="G15" s="25">
        <f t="shared" si="2"/>
        <v>-52414</v>
      </c>
      <c r="H15" s="25">
        <f t="shared" si="2"/>
        <v>0</v>
      </c>
      <c r="I15" s="25">
        <f t="shared" si="2"/>
        <v>0</v>
      </c>
      <c r="J15" s="25">
        <f t="shared" si="2"/>
        <v>0</v>
      </c>
    </row>
    <row r="16" spans="1:10" x14ac:dyDescent="0.25">
      <c r="A16" s="37"/>
      <c r="B16" s="38"/>
      <c r="C16" s="38"/>
      <c r="D16" s="38"/>
      <c r="E16" s="38"/>
      <c r="F16" s="39"/>
      <c r="G16" s="39"/>
      <c r="H16" s="39"/>
      <c r="I16" s="39"/>
      <c r="J16" s="39"/>
    </row>
    <row r="17" spans="1:10" ht="18" customHeight="1" x14ac:dyDescent="0.25">
      <c r="A17" s="200" t="s">
        <v>39</v>
      </c>
      <c r="B17" s="201"/>
      <c r="C17" s="201"/>
      <c r="D17" s="201"/>
      <c r="E17" s="201"/>
      <c r="F17" s="201"/>
      <c r="G17" s="201"/>
      <c r="H17" s="201"/>
    </row>
    <row r="18" spans="1:10" ht="18" x14ac:dyDescent="0.25">
      <c r="A18" s="3"/>
      <c r="B18" s="17"/>
      <c r="C18" s="17"/>
      <c r="D18" s="17"/>
      <c r="E18" s="17"/>
      <c r="F18" s="17"/>
      <c r="G18" s="18"/>
      <c r="H18" s="18"/>
    </row>
    <row r="19" spans="1:10" ht="25.5" x14ac:dyDescent="0.25">
      <c r="A19" s="3"/>
      <c r="B19" s="17"/>
      <c r="C19" s="17"/>
      <c r="D19" s="17"/>
      <c r="E19" s="17"/>
      <c r="F19" s="182" t="s">
        <v>258</v>
      </c>
      <c r="G19" s="182" t="s">
        <v>259</v>
      </c>
      <c r="H19" s="33" t="s">
        <v>260</v>
      </c>
      <c r="I19" s="33" t="s">
        <v>44</v>
      </c>
      <c r="J19" s="33" t="s">
        <v>261</v>
      </c>
    </row>
    <row r="20" spans="1:10" ht="15.75" customHeight="1" x14ac:dyDescent="0.25">
      <c r="A20" s="22"/>
      <c r="B20" s="23"/>
      <c r="C20" s="23"/>
      <c r="D20" s="24"/>
      <c r="E20" s="34"/>
      <c r="F20" s="33" t="s">
        <v>49</v>
      </c>
      <c r="G20" s="33" t="s">
        <v>49</v>
      </c>
      <c r="H20" s="33" t="s">
        <v>49</v>
      </c>
      <c r="I20" s="33" t="s">
        <v>49</v>
      </c>
      <c r="J20" s="33" t="s">
        <v>49</v>
      </c>
    </row>
    <row r="21" spans="1:10" ht="15" customHeight="1" x14ac:dyDescent="0.25">
      <c r="A21" s="202" t="s">
        <v>8</v>
      </c>
      <c r="B21" s="203"/>
      <c r="C21" s="203"/>
      <c r="D21" s="203"/>
      <c r="E21" s="204"/>
      <c r="F21" s="26">
        <v>0</v>
      </c>
      <c r="G21" s="26">
        <v>0</v>
      </c>
      <c r="H21" s="26">
        <v>0</v>
      </c>
      <c r="I21" s="26">
        <v>0</v>
      </c>
      <c r="J21" s="26">
        <v>0</v>
      </c>
    </row>
    <row r="22" spans="1:10" ht="15" customHeight="1" x14ac:dyDescent="0.25">
      <c r="A22" s="202" t="s">
        <v>9</v>
      </c>
      <c r="B22" s="199"/>
      <c r="C22" s="199"/>
      <c r="D22" s="199"/>
      <c r="E22" s="199"/>
      <c r="F22" s="26">
        <v>0</v>
      </c>
      <c r="G22" s="26">
        <v>0</v>
      </c>
      <c r="H22" s="26">
        <v>0</v>
      </c>
      <c r="I22" s="26">
        <v>0</v>
      </c>
      <c r="J22" s="26">
        <v>0</v>
      </c>
    </row>
    <row r="23" spans="1:10" x14ac:dyDescent="0.25">
      <c r="A23" s="205" t="s">
        <v>10</v>
      </c>
      <c r="B23" s="206"/>
      <c r="C23" s="206"/>
      <c r="D23" s="206"/>
      <c r="E23" s="206"/>
      <c r="F23" s="25">
        <v>0</v>
      </c>
      <c r="G23" s="25">
        <v>0</v>
      </c>
      <c r="H23" s="25">
        <v>0</v>
      </c>
      <c r="I23" s="25">
        <v>0</v>
      </c>
      <c r="J23" s="25">
        <v>0</v>
      </c>
    </row>
    <row r="24" spans="1:10" ht="18" customHeight="1" x14ac:dyDescent="0.25">
      <c r="A24" s="40"/>
      <c r="B24" s="17"/>
      <c r="C24" s="17"/>
      <c r="D24" s="17"/>
      <c r="E24" s="17"/>
      <c r="F24" s="17"/>
      <c r="G24" s="17"/>
      <c r="H24" s="18"/>
      <c r="I24" s="18"/>
      <c r="J24" s="18"/>
    </row>
    <row r="25" spans="1:10" ht="15.75" x14ac:dyDescent="0.25">
      <c r="A25" s="200" t="s">
        <v>47</v>
      </c>
      <c r="B25" s="201"/>
      <c r="C25" s="201"/>
      <c r="D25" s="201"/>
      <c r="E25" s="201"/>
      <c r="F25" s="201"/>
      <c r="G25" s="201"/>
      <c r="H25" s="201"/>
      <c r="I25" s="201"/>
      <c r="J25" s="201"/>
    </row>
    <row r="26" spans="1:10" ht="15.75" x14ac:dyDescent="0.25">
      <c r="A26" s="41"/>
      <c r="B26" s="31"/>
      <c r="C26" s="31"/>
      <c r="D26" s="31"/>
      <c r="E26" s="31"/>
      <c r="F26" s="31"/>
      <c r="G26" s="31"/>
      <c r="H26" s="31"/>
      <c r="I26" s="31"/>
      <c r="J26" s="31"/>
    </row>
    <row r="27" spans="1:10" ht="26.25" customHeight="1" x14ac:dyDescent="0.25">
      <c r="A27" s="40"/>
      <c r="B27" s="17"/>
      <c r="C27" s="17"/>
      <c r="D27" s="17"/>
      <c r="E27" s="17"/>
      <c r="F27" s="181"/>
      <c r="G27" s="181"/>
      <c r="H27" s="33" t="s">
        <v>260</v>
      </c>
      <c r="I27" s="33" t="s">
        <v>44</v>
      </c>
      <c r="J27" s="33" t="s">
        <v>261</v>
      </c>
    </row>
    <row r="28" spans="1:10" ht="30" customHeight="1" x14ac:dyDescent="0.25">
      <c r="A28" s="22"/>
      <c r="B28" s="23"/>
      <c r="C28" s="23"/>
      <c r="D28" s="24"/>
      <c r="E28" s="34"/>
      <c r="F28" s="33" t="s">
        <v>49</v>
      </c>
      <c r="G28" s="33" t="s">
        <v>49</v>
      </c>
      <c r="H28" s="33" t="s">
        <v>49</v>
      </c>
      <c r="I28" s="33" t="s">
        <v>49</v>
      </c>
      <c r="J28" s="33" t="s">
        <v>49</v>
      </c>
    </row>
    <row r="29" spans="1:10" ht="23.45" customHeight="1" x14ac:dyDescent="0.25">
      <c r="A29" s="192" t="s">
        <v>40</v>
      </c>
      <c r="B29" s="193"/>
      <c r="C29" s="193"/>
      <c r="D29" s="193"/>
      <c r="E29" s="194"/>
      <c r="F29" s="27"/>
      <c r="G29" s="27"/>
      <c r="H29" s="27"/>
      <c r="I29" s="27"/>
      <c r="J29" s="42"/>
    </row>
    <row r="30" spans="1:10" ht="24" customHeight="1" x14ac:dyDescent="0.25">
      <c r="A30" s="195" t="s">
        <v>7</v>
      </c>
      <c r="B30" s="196"/>
      <c r="C30" s="196"/>
      <c r="D30" s="196"/>
      <c r="E30" s="197"/>
      <c r="F30" s="28">
        <v>12919</v>
      </c>
      <c r="G30" s="28">
        <v>52414</v>
      </c>
      <c r="H30" s="28">
        <v>0</v>
      </c>
      <c r="I30" s="28"/>
      <c r="J30" s="43"/>
    </row>
    <row r="31" spans="1:10" ht="15" customHeight="1" x14ac:dyDescent="0.25"/>
    <row r="32" spans="1:10" ht="11.25" customHeight="1" x14ac:dyDescent="0.25"/>
    <row r="33" spans="1:10" ht="29.25" customHeight="1" x14ac:dyDescent="0.25">
      <c r="A33" s="198" t="s">
        <v>11</v>
      </c>
      <c r="B33" s="199"/>
      <c r="C33" s="199"/>
      <c r="D33" s="199"/>
      <c r="E33" s="199"/>
      <c r="F33" s="26">
        <f>SUM(F15+F30)</f>
        <v>52414</v>
      </c>
      <c r="G33" s="26">
        <f>SUM(G15+G30)</f>
        <v>0</v>
      </c>
      <c r="H33" s="26">
        <f>SUM(H15+H30)</f>
        <v>0</v>
      </c>
      <c r="I33" s="26">
        <v>0</v>
      </c>
      <c r="J33" s="26">
        <v>0</v>
      </c>
    </row>
    <row r="34" spans="1:10" ht="8.25" customHeight="1" x14ac:dyDescent="0.25"/>
    <row r="35" spans="1:10" ht="27" customHeight="1" x14ac:dyDescent="0.25">
      <c r="A35" s="190" t="s">
        <v>42</v>
      </c>
      <c r="B35" s="191"/>
      <c r="C35" s="191"/>
      <c r="D35" s="191"/>
      <c r="E35" s="191"/>
      <c r="F35" s="191"/>
      <c r="G35" s="191"/>
      <c r="H35" s="191"/>
    </row>
    <row r="36" spans="1:10" ht="21" customHeight="1" x14ac:dyDescent="0.25"/>
    <row r="37" spans="1:10" ht="36" customHeight="1" x14ac:dyDescent="0.25">
      <c r="A37" s="190" t="s">
        <v>43</v>
      </c>
      <c r="B37" s="191"/>
      <c r="C37" s="191"/>
      <c r="D37" s="191"/>
      <c r="E37" s="191"/>
      <c r="F37" s="191"/>
      <c r="G37" s="191"/>
      <c r="H37" s="191"/>
    </row>
  </sheetData>
  <mergeCells count="19">
    <mergeCell ref="A25:J25"/>
    <mergeCell ref="A21:E21"/>
    <mergeCell ref="A22:E22"/>
    <mergeCell ref="A1:J1"/>
    <mergeCell ref="A3:J3"/>
    <mergeCell ref="A23:E23"/>
    <mergeCell ref="A5:H5"/>
    <mergeCell ref="A17:H17"/>
    <mergeCell ref="A9:E9"/>
    <mergeCell ref="A10:E10"/>
    <mergeCell ref="A11:E11"/>
    <mergeCell ref="A15:E15"/>
    <mergeCell ref="A13:E13"/>
    <mergeCell ref="A14:E14"/>
    <mergeCell ref="A37:H37"/>
    <mergeCell ref="A35:H35"/>
    <mergeCell ref="A29:E29"/>
    <mergeCell ref="A30:E30"/>
    <mergeCell ref="A33:E33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AB97"/>
  <sheetViews>
    <sheetView workbookViewId="0">
      <selection activeCell="Q40" sqref="Q40"/>
    </sheetView>
  </sheetViews>
  <sheetFormatPr defaultRowHeight="15" x14ac:dyDescent="0.25"/>
  <cols>
    <col min="1" max="1" width="5.42578125" customWidth="1"/>
    <col min="2" max="2" width="8.42578125" bestFit="1" customWidth="1"/>
    <col min="3" max="3" width="8" bestFit="1" customWidth="1"/>
    <col min="4" max="4" width="50.28515625" customWidth="1"/>
    <col min="5" max="5" width="13.42578125" customWidth="1"/>
    <col min="6" max="6" width="16.140625" customWidth="1"/>
    <col min="7" max="7" width="15" customWidth="1"/>
    <col min="8" max="8" width="15.85546875" customWidth="1"/>
    <col min="9" max="9" width="12.42578125" customWidth="1"/>
  </cols>
  <sheetData>
    <row r="4" spans="1:9" ht="42" customHeight="1" x14ac:dyDescent="0.25">
      <c r="A4" s="200" t="s">
        <v>262</v>
      </c>
      <c r="B4" s="200"/>
      <c r="C4" s="200"/>
      <c r="D4" s="200"/>
      <c r="E4" s="200"/>
      <c r="F4" s="200"/>
      <c r="G4" s="200"/>
      <c r="H4" s="200"/>
      <c r="I4" s="200"/>
    </row>
    <row r="5" spans="1:9" ht="30.75" customHeight="1" x14ac:dyDescent="0.25">
      <c r="A5" s="3"/>
      <c r="B5" s="3"/>
      <c r="C5" s="3"/>
      <c r="D5" s="3"/>
      <c r="E5" s="212"/>
      <c r="F5" s="212"/>
      <c r="G5" s="3"/>
      <c r="H5" s="3"/>
      <c r="I5" s="3"/>
    </row>
    <row r="6" spans="1:9" ht="15.75" x14ac:dyDescent="0.25">
      <c r="A6" s="200" t="s">
        <v>168</v>
      </c>
      <c r="B6" s="200"/>
      <c r="C6" s="200"/>
      <c r="D6" s="200"/>
      <c r="E6" s="200"/>
      <c r="F6" s="200"/>
      <c r="G6" s="200"/>
      <c r="H6" s="213"/>
      <c r="I6" s="213"/>
    </row>
    <row r="7" spans="1:9" ht="18" x14ac:dyDescent="0.25">
      <c r="A7" s="3"/>
      <c r="B7" s="3"/>
      <c r="C7" s="3"/>
      <c r="D7" s="3"/>
      <c r="E7" s="3"/>
      <c r="F7" s="3"/>
      <c r="G7" s="3"/>
      <c r="H7" s="4"/>
      <c r="I7" s="4"/>
    </row>
    <row r="8" spans="1:9" ht="18" customHeight="1" x14ac:dyDescent="0.25">
      <c r="A8" s="200" t="s">
        <v>13</v>
      </c>
      <c r="B8" s="201"/>
      <c r="C8" s="201"/>
      <c r="D8" s="201"/>
      <c r="E8" s="201"/>
      <c r="F8" s="201"/>
      <c r="G8" s="201"/>
      <c r="H8" s="201"/>
      <c r="I8" s="201"/>
    </row>
    <row r="9" spans="1:9" ht="18" x14ac:dyDescent="0.25">
      <c r="A9" s="3"/>
      <c r="B9" s="3"/>
      <c r="C9" s="3"/>
      <c r="D9" s="3"/>
      <c r="E9" s="3"/>
      <c r="F9" s="3"/>
      <c r="G9" s="3"/>
      <c r="H9" s="4"/>
      <c r="I9" s="4"/>
    </row>
    <row r="10" spans="1:9" ht="15.75" x14ac:dyDescent="0.25">
      <c r="A10" s="200" t="s">
        <v>1</v>
      </c>
      <c r="B10" s="211"/>
      <c r="C10" s="211"/>
      <c r="D10" s="211"/>
      <c r="E10" s="211"/>
      <c r="F10" s="211"/>
      <c r="G10" s="211"/>
      <c r="H10" s="211"/>
      <c r="I10" s="211"/>
    </row>
    <row r="11" spans="1:9" ht="15.75" x14ac:dyDescent="0.25">
      <c r="A11" s="41"/>
      <c r="B11" s="32"/>
      <c r="C11" s="32"/>
      <c r="D11" s="32"/>
      <c r="E11" s="32"/>
      <c r="F11" s="32"/>
      <c r="G11" s="32"/>
      <c r="H11" s="32"/>
      <c r="I11" s="32"/>
    </row>
    <row r="12" spans="1:9" ht="25.5" x14ac:dyDescent="0.25">
      <c r="A12" s="3"/>
      <c r="B12" s="3"/>
      <c r="C12" s="3"/>
      <c r="D12" s="3"/>
      <c r="E12" s="183" t="s">
        <v>258</v>
      </c>
      <c r="F12" s="184" t="s">
        <v>259</v>
      </c>
      <c r="G12" s="16" t="s">
        <v>260</v>
      </c>
      <c r="H12" s="16" t="s">
        <v>44</v>
      </c>
      <c r="I12" s="16" t="s">
        <v>261</v>
      </c>
    </row>
    <row r="13" spans="1:9" ht="25.5" x14ac:dyDescent="0.25">
      <c r="A13" s="16" t="s">
        <v>14</v>
      </c>
      <c r="B13" s="15" t="s">
        <v>15</v>
      </c>
      <c r="C13" s="15" t="s">
        <v>16</v>
      </c>
      <c r="D13" s="15" t="s">
        <v>12</v>
      </c>
      <c r="E13" s="15" t="s">
        <v>49</v>
      </c>
      <c r="F13" s="16" t="s">
        <v>49</v>
      </c>
      <c r="G13" s="16" t="s">
        <v>49</v>
      </c>
      <c r="H13" s="16" t="s">
        <v>49</v>
      </c>
      <c r="I13" s="16" t="s">
        <v>49</v>
      </c>
    </row>
    <row r="14" spans="1:9" ht="15.75" customHeight="1" x14ac:dyDescent="0.25">
      <c r="A14" s="45">
        <v>6</v>
      </c>
      <c r="B14" s="45"/>
      <c r="C14" s="45"/>
      <c r="D14" s="45" t="s">
        <v>17</v>
      </c>
      <c r="E14" s="46">
        <f>SUM(E15+E31+E36+E41+E28)</f>
        <v>814711</v>
      </c>
      <c r="F14" s="46">
        <f>SUM(F15+F31+F36+F41+F28)</f>
        <v>1001453</v>
      </c>
      <c r="G14" s="46">
        <f>SUM(G15+G31+G36+G41+G28)</f>
        <v>1365738</v>
      </c>
      <c r="H14" s="46">
        <f>SUM(H15+H31+H36+H41+H28)</f>
        <v>1185438</v>
      </c>
      <c r="I14" s="46">
        <f>SUM(I15+I31+I36+I41+I28)</f>
        <v>1039638</v>
      </c>
    </row>
    <row r="15" spans="1:9" ht="25.15" customHeight="1" x14ac:dyDescent="0.25">
      <c r="A15" s="47"/>
      <c r="B15" s="47">
        <v>63</v>
      </c>
      <c r="C15" s="47"/>
      <c r="D15" s="47" t="s">
        <v>45</v>
      </c>
      <c r="E15" s="48">
        <f>SUM(E24+E22+E20+E18)</f>
        <v>131446</v>
      </c>
      <c r="F15" s="48">
        <f>SUM(F18+F20+F22+F24+F16)</f>
        <v>193523</v>
      </c>
      <c r="G15" s="48">
        <f>SUM(G18+G20+G22+G24+G16+G26)</f>
        <v>400365</v>
      </c>
      <c r="H15" s="48">
        <f t="shared" ref="H15:I15" si="0">SUM(H18+H20+H22+H24+H16+H26)</f>
        <v>301065</v>
      </c>
      <c r="I15" s="48">
        <f t="shared" si="0"/>
        <v>155265</v>
      </c>
    </row>
    <row r="16" spans="1:9" s="92" customFormat="1" ht="15.75" customHeight="1" x14ac:dyDescent="0.2">
      <c r="A16" s="76"/>
      <c r="B16" s="76"/>
      <c r="C16" s="76" t="s">
        <v>87</v>
      </c>
      <c r="D16" s="76" t="s">
        <v>86</v>
      </c>
      <c r="E16" s="77">
        <f ca="1">SUM(E16)</f>
        <v>0</v>
      </c>
      <c r="F16" s="77">
        <f>SUM(F17)</f>
        <v>0</v>
      </c>
      <c r="G16" s="77">
        <f>SUM(G17)</f>
        <v>15000</v>
      </c>
      <c r="H16" s="77">
        <f t="shared" ref="H16:I16" si="1">SUM(H17)</f>
        <v>15000</v>
      </c>
      <c r="I16" s="77">
        <f t="shared" si="1"/>
        <v>15000</v>
      </c>
    </row>
    <row r="17" spans="1:9" s="92" customFormat="1" ht="15.75" customHeight="1" x14ac:dyDescent="0.2">
      <c r="A17" s="79"/>
      <c r="B17" s="79">
        <v>63</v>
      </c>
      <c r="C17" s="79"/>
      <c r="D17" s="79" t="s">
        <v>102</v>
      </c>
      <c r="E17" s="93">
        <v>0</v>
      </c>
      <c r="F17" s="93">
        <v>0</v>
      </c>
      <c r="G17" s="93">
        <v>15000</v>
      </c>
      <c r="H17" s="93">
        <v>15000</v>
      </c>
      <c r="I17" s="93">
        <v>15000</v>
      </c>
    </row>
    <row r="18" spans="1:9" ht="15.75" customHeight="1" x14ac:dyDescent="0.25">
      <c r="A18" s="49"/>
      <c r="B18" s="49"/>
      <c r="C18" s="49" t="s">
        <v>50</v>
      </c>
      <c r="D18" s="49" t="s">
        <v>51</v>
      </c>
      <c r="E18" s="50">
        <f t="shared" ref="E18:I18" si="2">SUM(E19:E19)</f>
        <v>27580</v>
      </c>
      <c r="F18" s="50">
        <f t="shared" si="2"/>
        <v>45644</v>
      </c>
      <c r="G18" s="50">
        <f t="shared" si="2"/>
        <v>75446</v>
      </c>
      <c r="H18" s="50">
        <f t="shared" si="2"/>
        <v>75446</v>
      </c>
      <c r="I18" s="50">
        <f t="shared" si="2"/>
        <v>75446</v>
      </c>
    </row>
    <row r="19" spans="1:9" x14ac:dyDescent="0.25">
      <c r="A19" s="49"/>
      <c r="B19" s="51">
        <v>63</v>
      </c>
      <c r="C19" s="51"/>
      <c r="D19" s="51" t="s">
        <v>101</v>
      </c>
      <c r="E19" s="52">
        <v>27580</v>
      </c>
      <c r="F19" s="53">
        <v>45644</v>
      </c>
      <c r="G19" s="53">
        <v>75446</v>
      </c>
      <c r="H19" s="53">
        <v>75446</v>
      </c>
      <c r="I19" s="53">
        <v>75446</v>
      </c>
    </row>
    <row r="20" spans="1:9" x14ac:dyDescent="0.25">
      <c r="A20" s="54"/>
      <c r="B20" s="54"/>
      <c r="C20" s="49" t="s">
        <v>52</v>
      </c>
      <c r="D20" s="56" t="s">
        <v>53</v>
      </c>
      <c r="E20" s="50">
        <f>SUM(E21)</f>
        <v>14265</v>
      </c>
      <c r="F20" s="50">
        <f t="shared" ref="F20:I20" si="3">SUM(F21)</f>
        <v>15586</v>
      </c>
      <c r="G20" s="50">
        <f t="shared" si="3"/>
        <v>22576</v>
      </c>
      <c r="H20" s="50">
        <f t="shared" si="3"/>
        <v>22576</v>
      </c>
      <c r="I20" s="50">
        <f t="shared" si="3"/>
        <v>22576</v>
      </c>
    </row>
    <row r="21" spans="1:9" x14ac:dyDescent="0.25">
      <c r="A21" s="54"/>
      <c r="B21" s="54">
        <v>63</v>
      </c>
      <c r="C21" s="55"/>
      <c r="D21" s="51" t="s">
        <v>103</v>
      </c>
      <c r="E21" s="52">
        <v>14265</v>
      </c>
      <c r="F21" s="53">
        <v>15586</v>
      </c>
      <c r="G21" s="53">
        <v>22576</v>
      </c>
      <c r="H21" s="53">
        <v>22576</v>
      </c>
      <c r="I21" s="53">
        <v>22576</v>
      </c>
    </row>
    <row r="22" spans="1:9" x14ac:dyDescent="0.25">
      <c r="A22" s="54"/>
      <c r="B22" s="54"/>
      <c r="C22" s="49" t="s">
        <v>54</v>
      </c>
      <c r="D22" s="49" t="s">
        <v>55</v>
      </c>
      <c r="E22" s="50">
        <f t="shared" ref="E22:I22" si="4">SUM(E23:E23)</f>
        <v>21496</v>
      </c>
      <c r="F22" s="50">
        <f t="shared" si="4"/>
        <v>25217</v>
      </c>
      <c r="G22" s="50">
        <f t="shared" si="4"/>
        <v>28443</v>
      </c>
      <c r="H22" s="50">
        <f t="shared" si="4"/>
        <v>28443</v>
      </c>
      <c r="I22" s="50">
        <f t="shared" si="4"/>
        <v>28443</v>
      </c>
    </row>
    <row r="23" spans="1:9" x14ac:dyDescent="0.25">
      <c r="A23" s="54"/>
      <c r="B23" s="54">
        <v>63</v>
      </c>
      <c r="C23" s="49"/>
      <c r="D23" s="51" t="s">
        <v>97</v>
      </c>
      <c r="E23" s="52">
        <v>21496</v>
      </c>
      <c r="F23" s="53">
        <v>25217</v>
      </c>
      <c r="G23" s="53">
        <v>28443</v>
      </c>
      <c r="H23" s="53">
        <v>28443</v>
      </c>
      <c r="I23" s="53">
        <v>28443</v>
      </c>
    </row>
    <row r="24" spans="1:9" x14ac:dyDescent="0.25">
      <c r="A24" s="54"/>
      <c r="B24" s="54"/>
      <c r="C24" s="49" t="s">
        <v>56</v>
      </c>
      <c r="D24" s="49" t="s">
        <v>57</v>
      </c>
      <c r="E24" s="50">
        <f t="shared" ref="E24:I24" si="5">SUM(E25:E25)</f>
        <v>68105</v>
      </c>
      <c r="F24" s="50">
        <f t="shared" si="5"/>
        <v>107076</v>
      </c>
      <c r="G24" s="50">
        <f t="shared" si="5"/>
        <v>113100</v>
      </c>
      <c r="H24" s="50">
        <f t="shared" si="5"/>
        <v>13800</v>
      </c>
      <c r="I24" s="50">
        <f t="shared" si="5"/>
        <v>13800</v>
      </c>
    </row>
    <row r="25" spans="1:9" x14ac:dyDescent="0.25">
      <c r="A25" s="54"/>
      <c r="B25" s="54"/>
      <c r="C25" s="49"/>
      <c r="D25" s="51" t="s">
        <v>98</v>
      </c>
      <c r="E25" s="52">
        <v>68105</v>
      </c>
      <c r="F25" s="53">
        <v>107076</v>
      </c>
      <c r="G25" s="53">
        <v>113100</v>
      </c>
      <c r="H25" s="53">
        <v>13800</v>
      </c>
      <c r="I25" s="53">
        <v>13800</v>
      </c>
    </row>
    <row r="26" spans="1:9" x14ac:dyDescent="0.25">
      <c r="A26" s="54"/>
      <c r="B26" s="54"/>
      <c r="C26" s="49" t="s">
        <v>275</v>
      </c>
      <c r="D26" s="49" t="s">
        <v>273</v>
      </c>
      <c r="E26" s="50">
        <f>SUM(E27)</f>
        <v>0</v>
      </c>
      <c r="F26" s="50">
        <f t="shared" ref="F26:I26" si="6">SUM(F27)</f>
        <v>0</v>
      </c>
      <c r="G26" s="50">
        <f t="shared" si="6"/>
        <v>145800</v>
      </c>
      <c r="H26" s="50">
        <f t="shared" si="6"/>
        <v>145800</v>
      </c>
      <c r="I26" s="50">
        <f t="shared" si="6"/>
        <v>0</v>
      </c>
    </row>
    <row r="27" spans="1:9" x14ac:dyDescent="0.25">
      <c r="A27" s="54"/>
      <c r="B27" s="54">
        <v>63</v>
      </c>
      <c r="C27" s="49"/>
      <c r="D27" s="51" t="s">
        <v>273</v>
      </c>
      <c r="E27" s="52">
        <v>0</v>
      </c>
      <c r="F27" s="52">
        <v>0</v>
      </c>
      <c r="G27" s="52">
        <v>145800</v>
      </c>
      <c r="H27" s="52">
        <v>145800</v>
      </c>
      <c r="I27" s="52">
        <v>0</v>
      </c>
    </row>
    <row r="28" spans="1:9" s="74" customFormat="1" ht="18.75" customHeight="1" x14ac:dyDescent="0.2">
      <c r="A28" s="58"/>
      <c r="B28" s="58">
        <v>64</v>
      </c>
      <c r="C28" s="47"/>
      <c r="D28" s="47" t="s">
        <v>75</v>
      </c>
      <c r="E28" s="48">
        <f>SUM(E29)</f>
        <v>12886</v>
      </c>
      <c r="F28" s="48">
        <f t="shared" ref="F28:I29" si="7">SUM(F29)</f>
        <v>26170</v>
      </c>
      <c r="G28" s="48">
        <f t="shared" si="7"/>
        <v>46170</v>
      </c>
      <c r="H28" s="48">
        <f t="shared" si="7"/>
        <v>26170</v>
      </c>
      <c r="I28" s="48">
        <f t="shared" si="7"/>
        <v>26170</v>
      </c>
    </row>
    <row r="29" spans="1:9" s="78" customFormat="1" ht="15" customHeight="1" x14ac:dyDescent="0.2">
      <c r="A29" s="75"/>
      <c r="B29" s="75"/>
      <c r="C29" s="76" t="s">
        <v>77</v>
      </c>
      <c r="D29" s="76" t="s">
        <v>18</v>
      </c>
      <c r="E29" s="77">
        <f>SUM(E30)</f>
        <v>12886</v>
      </c>
      <c r="F29" s="77">
        <f t="shared" si="7"/>
        <v>26170</v>
      </c>
      <c r="G29" s="77">
        <f t="shared" si="7"/>
        <v>46170</v>
      </c>
      <c r="H29" s="77">
        <f t="shared" si="7"/>
        <v>26170</v>
      </c>
      <c r="I29" s="77">
        <f t="shared" si="7"/>
        <v>26170</v>
      </c>
    </row>
    <row r="30" spans="1:9" x14ac:dyDescent="0.25">
      <c r="A30" s="54"/>
      <c r="B30" s="54">
        <v>64</v>
      </c>
      <c r="C30" s="49"/>
      <c r="D30" s="51" t="s">
        <v>76</v>
      </c>
      <c r="E30" s="52">
        <v>12886</v>
      </c>
      <c r="F30" s="52">
        <v>26170</v>
      </c>
      <c r="G30" s="188">
        <v>46170</v>
      </c>
      <c r="H30" s="52">
        <v>26170</v>
      </c>
      <c r="I30" s="52">
        <v>26170</v>
      </c>
    </row>
    <row r="31" spans="1:9" ht="25.5" x14ac:dyDescent="0.25">
      <c r="A31" s="57"/>
      <c r="B31" s="58">
        <v>65</v>
      </c>
      <c r="C31" s="47"/>
      <c r="D31" s="47" t="s">
        <v>58</v>
      </c>
      <c r="E31" s="48">
        <f>SUM(E32+E34)</f>
        <v>133168</v>
      </c>
      <c r="F31" s="48">
        <f t="shared" ref="F31:I31" si="8">SUM(F32+F34)</f>
        <v>206342</v>
      </c>
      <c r="G31" s="48">
        <f t="shared" si="8"/>
        <v>241768</v>
      </c>
      <c r="H31" s="48">
        <f t="shared" si="8"/>
        <v>239768</v>
      </c>
      <c r="I31" s="48">
        <f t="shared" si="8"/>
        <v>239768</v>
      </c>
    </row>
    <row r="32" spans="1:9" x14ac:dyDescent="0.25">
      <c r="A32" s="54"/>
      <c r="B32" s="54"/>
      <c r="C32" s="49" t="s">
        <v>59</v>
      </c>
      <c r="D32" s="49" t="s">
        <v>60</v>
      </c>
      <c r="E32" s="50">
        <f>SUM(E33)</f>
        <v>133168</v>
      </c>
      <c r="F32" s="50">
        <f t="shared" ref="F32:I32" si="9">SUM(F33)</f>
        <v>206342</v>
      </c>
      <c r="G32" s="50">
        <f t="shared" si="9"/>
        <v>241768</v>
      </c>
      <c r="H32" s="50">
        <f t="shared" si="9"/>
        <v>239768</v>
      </c>
      <c r="I32" s="50">
        <f t="shared" si="9"/>
        <v>239768</v>
      </c>
    </row>
    <row r="33" spans="1:28" x14ac:dyDescent="0.25">
      <c r="A33" s="54"/>
      <c r="B33" s="54">
        <v>65</v>
      </c>
      <c r="C33" s="49"/>
      <c r="D33" s="51" t="s">
        <v>61</v>
      </c>
      <c r="E33" s="52">
        <v>133168</v>
      </c>
      <c r="F33" s="53">
        <v>206342</v>
      </c>
      <c r="G33" s="189">
        <v>241768</v>
      </c>
      <c r="H33" s="53">
        <v>239768</v>
      </c>
      <c r="I33" s="53">
        <v>239768</v>
      </c>
    </row>
    <row r="34" spans="1:28" x14ac:dyDescent="0.25">
      <c r="A34" s="54"/>
      <c r="B34" s="54"/>
      <c r="C34" s="49" t="s">
        <v>62</v>
      </c>
      <c r="D34" s="49" t="s">
        <v>63</v>
      </c>
      <c r="E34" s="50">
        <f>SUM(E35)</f>
        <v>0</v>
      </c>
      <c r="F34" s="50">
        <f t="shared" ref="F34:I34" si="10">SUM(F35)</f>
        <v>0</v>
      </c>
      <c r="G34" s="50">
        <f t="shared" si="10"/>
        <v>0</v>
      </c>
      <c r="H34" s="50">
        <f t="shared" si="10"/>
        <v>0</v>
      </c>
      <c r="I34" s="50">
        <f t="shared" si="10"/>
        <v>0</v>
      </c>
    </row>
    <row r="35" spans="1:28" x14ac:dyDescent="0.25">
      <c r="A35" s="54"/>
      <c r="B35" s="54">
        <v>65</v>
      </c>
      <c r="C35" s="49"/>
      <c r="D35" s="51" t="s">
        <v>63</v>
      </c>
      <c r="E35" s="52">
        <v>0</v>
      </c>
      <c r="F35" s="53">
        <v>0</v>
      </c>
      <c r="G35" s="53">
        <v>0</v>
      </c>
      <c r="H35" s="53">
        <v>0</v>
      </c>
      <c r="I35" s="53">
        <v>0</v>
      </c>
    </row>
    <row r="36" spans="1:28" ht="25.5" x14ac:dyDescent="0.25">
      <c r="A36" s="57"/>
      <c r="B36" s="58">
        <v>66</v>
      </c>
      <c r="C36" s="59"/>
      <c r="D36" s="47" t="s">
        <v>64</v>
      </c>
      <c r="E36" s="48">
        <f>SUM(E37+E39)</f>
        <v>72939</v>
      </c>
      <c r="F36" s="48">
        <f t="shared" ref="F36:I36" si="11">SUM(F37+F39)</f>
        <v>74105</v>
      </c>
      <c r="G36" s="48">
        <f t="shared" si="11"/>
        <v>67435</v>
      </c>
      <c r="H36" s="48">
        <f t="shared" si="11"/>
        <v>63435</v>
      </c>
      <c r="I36" s="48">
        <f t="shared" si="11"/>
        <v>63435</v>
      </c>
    </row>
    <row r="37" spans="1:28" x14ac:dyDescent="0.25">
      <c r="A37" s="54"/>
      <c r="B37" s="54"/>
      <c r="C37" s="49" t="s">
        <v>65</v>
      </c>
      <c r="D37" s="49" t="s">
        <v>66</v>
      </c>
      <c r="E37" s="50">
        <f>SUM(E38)</f>
        <v>65963</v>
      </c>
      <c r="F37" s="50">
        <f t="shared" ref="F37:I37" si="12">SUM(F38)</f>
        <v>66670</v>
      </c>
      <c r="G37" s="50">
        <f t="shared" si="12"/>
        <v>59970</v>
      </c>
      <c r="H37" s="50">
        <f t="shared" si="12"/>
        <v>55970</v>
      </c>
      <c r="I37" s="50">
        <f t="shared" si="12"/>
        <v>55970</v>
      </c>
    </row>
    <row r="38" spans="1:28" x14ac:dyDescent="0.25">
      <c r="A38" s="54"/>
      <c r="B38" s="54">
        <v>66</v>
      </c>
      <c r="C38" s="55"/>
      <c r="D38" s="51" t="s">
        <v>67</v>
      </c>
      <c r="E38" s="52">
        <v>65963</v>
      </c>
      <c r="F38" s="53">
        <v>66670</v>
      </c>
      <c r="G38" s="189">
        <v>59970</v>
      </c>
      <c r="H38" s="53">
        <v>55970</v>
      </c>
      <c r="I38" s="53">
        <v>55970</v>
      </c>
    </row>
    <row r="39" spans="1:28" s="80" customFormat="1" x14ac:dyDescent="0.25">
      <c r="A39" s="56"/>
      <c r="B39" s="56"/>
      <c r="C39" s="81" t="s">
        <v>78</v>
      </c>
      <c r="D39" s="49" t="s">
        <v>79</v>
      </c>
      <c r="E39" s="50">
        <f t="shared" ref="E39:I39" si="13">SUM(E40:E40)</f>
        <v>6976</v>
      </c>
      <c r="F39" s="50">
        <f t="shared" si="13"/>
        <v>7435</v>
      </c>
      <c r="G39" s="50">
        <f t="shared" si="13"/>
        <v>7465</v>
      </c>
      <c r="H39" s="50">
        <f t="shared" si="13"/>
        <v>7465</v>
      </c>
      <c r="I39" s="50">
        <f t="shared" si="13"/>
        <v>7465</v>
      </c>
    </row>
    <row r="40" spans="1:28" x14ac:dyDescent="0.25">
      <c r="A40" s="54"/>
      <c r="B40" s="54">
        <v>66</v>
      </c>
      <c r="C40" s="55"/>
      <c r="D40" s="51" t="s">
        <v>80</v>
      </c>
      <c r="E40" s="52">
        <v>6976</v>
      </c>
      <c r="F40" s="52">
        <v>7435</v>
      </c>
      <c r="G40" s="188">
        <v>7465</v>
      </c>
      <c r="H40" s="52">
        <v>7465</v>
      </c>
      <c r="I40" s="52">
        <v>7465</v>
      </c>
    </row>
    <row r="41" spans="1:28" ht="25.5" x14ac:dyDescent="0.25">
      <c r="A41" s="60"/>
      <c r="B41" s="58">
        <v>67</v>
      </c>
      <c r="C41" s="61"/>
      <c r="D41" s="47" t="s">
        <v>46</v>
      </c>
      <c r="E41" s="48">
        <f>SUM(E42)</f>
        <v>464272</v>
      </c>
      <c r="F41" s="48">
        <f t="shared" ref="F41:I42" si="14">SUM(F42)</f>
        <v>501313</v>
      </c>
      <c r="G41" s="48">
        <f t="shared" si="14"/>
        <v>610000</v>
      </c>
      <c r="H41" s="48">
        <f t="shared" si="14"/>
        <v>555000</v>
      </c>
      <c r="I41" s="48">
        <f t="shared" si="14"/>
        <v>555000</v>
      </c>
    </row>
    <row r="42" spans="1:28" x14ac:dyDescent="0.25">
      <c r="A42" s="56"/>
      <c r="B42" s="21"/>
      <c r="C42" s="49" t="s">
        <v>68</v>
      </c>
      <c r="D42" s="49" t="s">
        <v>18</v>
      </c>
      <c r="E42" s="50">
        <f>SUM(E43)</f>
        <v>464272</v>
      </c>
      <c r="F42" s="50">
        <f t="shared" si="14"/>
        <v>501313</v>
      </c>
      <c r="G42" s="50">
        <f t="shared" si="14"/>
        <v>610000</v>
      </c>
      <c r="H42" s="50">
        <f t="shared" si="14"/>
        <v>555000</v>
      </c>
      <c r="I42" s="50">
        <f t="shared" si="14"/>
        <v>555000</v>
      </c>
    </row>
    <row r="43" spans="1:28" ht="22.5" x14ac:dyDescent="0.25">
      <c r="A43" s="82"/>
      <c r="B43" s="82">
        <v>67</v>
      </c>
      <c r="C43" s="83"/>
      <c r="D43" s="84" t="s">
        <v>46</v>
      </c>
      <c r="E43" s="85">
        <v>464272</v>
      </c>
      <c r="F43" s="86">
        <v>501313</v>
      </c>
      <c r="G43" s="86">
        <v>610000</v>
      </c>
      <c r="H43" s="86">
        <v>555000</v>
      </c>
      <c r="I43" s="86">
        <v>555000</v>
      </c>
    </row>
    <row r="44" spans="1:28" s="73" customFormat="1" ht="17.25" customHeight="1" x14ac:dyDescent="0.2">
      <c r="A44" s="72">
        <v>7</v>
      </c>
      <c r="B44" s="72"/>
      <c r="C44" s="89"/>
      <c r="D44" s="45" t="s">
        <v>81</v>
      </c>
      <c r="E44" s="90">
        <f>SUM(E45)</f>
        <v>95</v>
      </c>
      <c r="F44" s="90">
        <f t="shared" ref="F44:I44" si="15">SUM(F45)</f>
        <v>230</v>
      </c>
      <c r="G44" s="90">
        <f t="shared" si="15"/>
        <v>230</v>
      </c>
      <c r="H44" s="90">
        <f t="shared" si="15"/>
        <v>230</v>
      </c>
      <c r="I44" s="90">
        <f t="shared" si="15"/>
        <v>230</v>
      </c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</row>
    <row r="45" spans="1:28" s="74" customFormat="1" ht="20.25" customHeight="1" x14ac:dyDescent="0.2">
      <c r="A45" s="58"/>
      <c r="B45" s="58">
        <v>72</v>
      </c>
      <c r="C45" s="87"/>
      <c r="D45" s="47" t="s">
        <v>82</v>
      </c>
      <c r="E45" s="88">
        <f>SUM(E46)</f>
        <v>95</v>
      </c>
      <c r="F45" s="88">
        <f t="shared" ref="F45:I45" si="16">SUM(F46)</f>
        <v>230</v>
      </c>
      <c r="G45" s="88">
        <f t="shared" si="16"/>
        <v>230</v>
      </c>
      <c r="H45" s="88">
        <f t="shared" si="16"/>
        <v>230</v>
      </c>
      <c r="I45" s="88">
        <f t="shared" si="16"/>
        <v>230</v>
      </c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</row>
    <row r="46" spans="1:28" s="80" customFormat="1" x14ac:dyDescent="0.25">
      <c r="A46" s="56"/>
      <c r="B46" s="56"/>
      <c r="C46" s="81" t="s">
        <v>83</v>
      </c>
      <c r="D46" s="49" t="s">
        <v>84</v>
      </c>
      <c r="E46" s="91">
        <f>SUM(E47)</f>
        <v>95</v>
      </c>
      <c r="F46" s="91">
        <f t="shared" ref="F46:I46" si="17">SUM(F47)</f>
        <v>230</v>
      </c>
      <c r="G46" s="91">
        <f t="shared" si="17"/>
        <v>230</v>
      </c>
      <c r="H46" s="91">
        <f t="shared" si="17"/>
        <v>230</v>
      </c>
      <c r="I46" s="91">
        <f t="shared" si="17"/>
        <v>230</v>
      </c>
    </row>
    <row r="47" spans="1:28" x14ac:dyDescent="0.25">
      <c r="A47" s="54"/>
      <c r="B47" s="54">
        <v>72</v>
      </c>
      <c r="C47" s="55"/>
      <c r="D47" s="51" t="s">
        <v>85</v>
      </c>
      <c r="E47" s="53">
        <v>95</v>
      </c>
      <c r="F47" s="53">
        <v>230</v>
      </c>
      <c r="G47" s="189">
        <v>230</v>
      </c>
      <c r="H47" s="53">
        <v>230</v>
      </c>
      <c r="I47" s="53">
        <v>230</v>
      </c>
    </row>
    <row r="48" spans="1:28" s="95" customFormat="1" ht="17.25" customHeight="1" x14ac:dyDescent="0.2">
      <c r="A48" s="97" t="s">
        <v>95</v>
      </c>
      <c r="B48" s="98"/>
      <c r="C48" s="99"/>
      <c r="D48" s="100" t="s">
        <v>96</v>
      </c>
      <c r="E48" s="101">
        <f t="shared" ref="E48:I48" si="18">SUM(E44+E14)</f>
        <v>814806</v>
      </c>
      <c r="F48" s="101">
        <f t="shared" si="18"/>
        <v>1001683</v>
      </c>
      <c r="G48" s="101">
        <f>SUM(G44+G14)</f>
        <v>1365968</v>
      </c>
      <c r="H48" s="101">
        <f t="shared" si="18"/>
        <v>1185668</v>
      </c>
      <c r="I48" s="101">
        <f t="shared" si="18"/>
        <v>1039868</v>
      </c>
    </row>
    <row r="50" spans="1:9" ht="15.75" x14ac:dyDescent="0.25">
      <c r="A50" s="200" t="s">
        <v>19</v>
      </c>
      <c r="B50" s="211"/>
      <c r="C50" s="211"/>
      <c r="D50" s="211"/>
      <c r="E50" s="211"/>
      <c r="F50" s="211"/>
      <c r="G50" s="211"/>
      <c r="H50" s="211"/>
      <c r="I50" s="211"/>
    </row>
    <row r="51" spans="1:9" ht="15.75" x14ac:dyDescent="0.25">
      <c r="A51" s="41"/>
      <c r="B51" s="32"/>
      <c r="C51" s="32"/>
      <c r="D51" s="32"/>
      <c r="E51" s="32"/>
      <c r="F51" s="32"/>
      <c r="G51" s="32"/>
      <c r="H51" s="32"/>
      <c r="I51" s="32"/>
    </row>
    <row r="52" spans="1:9" ht="25.5" x14ac:dyDescent="0.25">
      <c r="A52" s="3"/>
      <c r="B52" s="3"/>
      <c r="C52" s="3"/>
      <c r="D52" s="3"/>
      <c r="E52" s="183" t="s">
        <v>258</v>
      </c>
      <c r="F52" s="184" t="s">
        <v>259</v>
      </c>
      <c r="G52" s="16" t="s">
        <v>260</v>
      </c>
      <c r="H52" s="16" t="s">
        <v>44</v>
      </c>
      <c r="I52" s="16" t="s">
        <v>261</v>
      </c>
    </row>
    <row r="53" spans="1:9" ht="25.5" x14ac:dyDescent="0.25">
      <c r="A53" s="16" t="s">
        <v>14</v>
      </c>
      <c r="B53" s="15" t="s">
        <v>15</v>
      </c>
      <c r="C53" s="15" t="s">
        <v>16</v>
      </c>
      <c r="D53" s="15" t="s">
        <v>20</v>
      </c>
      <c r="E53" s="15" t="s">
        <v>49</v>
      </c>
      <c r="F53" s="16" t="s">
        <v>49</v>
      </c>
      <c r="G53" s="16" t="s">
        <v>49</v>
      </c>
      <c r="H53" s="16" t="s">
        <v>49</v>
      </c>
      <c r="I53" s="16" t="s">
        <v>49</v>
      </c>
    </row>
    <row r="54" spans="1:9" ht="15.75" customHeight="1" x14ac:dyDescent="0.25">
      <c r="A54" s="47">
        <v>3</v>
      </c>
      <c r="B54" s="47"/>
      <c r="C54" s="47"/>
      <c r="D54" s="47" t="s">
        <v>21</v>
      </c>
      <c r="E54" s="48">
        <f>SUM(E55+E59+E73+E77+E79)</f>
        <v>754730</v>
      </c>
      <c r="F54" s="48">
        <f t="shared" ref="F54:I54" si="19">SUM(F55+F59+F73+F77+F79)</f>
        <v>1016376</v>
      </c>
      <c r="G54" s="48">
        <f t="shared" si="19"/>
        <v>1358428</v>
      </c>
      <c r="H54" s="48">
        <f t="shared" si="19"/>
        <v>1184128</v>
      </c>
      <c r="I54" s="48">
        <f t="shared" si="19"/>
        <v>1038328</v>
      </c>
    </row>
    <row r="55" spans="1:9" ht="15.75" customHeight="1" x14ac:dyDescent="0.25">
      <c r="A55" s="8"/>
      <c r="B55" s="8">
        <v>31</v>
      </c>
      <c r="C55" s="8"/>
      <c r="D55" s="8" t="s">
        <v>22</v>
      </c>
      <c r="E55" s="62">
        <f>SUM(E56:E57)</f>
        <v>332104</v>
      </c>
      <c r="F55" s="62">
        <f t="shared" ref="F55:I55" si="20">SUM(F56:F57)</f>
        <v>402700</v>
      </c>
      <c r="G55" s="62">
        <f>SUM(G56:G58)</f>
        <v>553785</v>
      </c>
      <c r="H55" s="62">
        <f>SUM(H56:H58)</f>
        <v>483785</v>
      </c>
      <c r="I55" s="62">
        <f t="shared" si="20"/>
        <v>413785</v>
      </c>
    </row>
    <row r="56" spans="1:9" x14ac:dyDescent="0.25">
      <c r="A56" s="56"/>
      <c r="B56" s="21"/>
      <c r="C56" s="49" t="s">
        <v>68</v>
      </c>
      <c r="D56" s="49" t="s">
        <v>18</v>
      </c>
      <c r="E56" s="52">
        <v>322446</v>
      </c>
      <c r="F56" s="53">
        <v>359700</v>
      </c>
      <c r="G56" s="53">
        <v>448785</v>
      </c>
      <c r="H56" s="53">
        <v>413785</v>
      </c>
      <c r="I56" s="53">
        <v>413785</v>
      </c>
    </row>
    <row r="57" spans="1:9" x14ac:dyDescent="0.25">
      <c r="A57" s="54"/>
      <c r="B57" s="54"/>
      <c r="C57" s="49" t="s">
        <v>56</v>
      </c>
      <c r="D57" s="49" t="s">
        <v>57</v>
      </c>
      <c r="E57" s="52">
        <v>9658</v>
      </c>
      <c r="F57" s="53">
        <v>43000</v>
      </c>
      <c r="G57" s="53">
        <v>35000</v>
      </c>
      <c r="H57" s="53">
        <v>0</v>
      </c>
      <c r="I57" s="53">
        <v>0</v>
      </c>
    </row>
    <row r="58" spans="1:9" x14ac:dyDescent="0.25">
      <c r="A58" s="54"/>
      <c r="B58" s="54"/>
      <c r="C58" s="49" t="s">
        <v>272</v>
      </c>
      <c r="D58" s="49" t="s">
        <v>273</v>
      </c>
      <c r="E58" s="52">
        <v>0</v>
      </c>
      <c r="F58" s="52">
        <v>0</v>
      </c>
      <c r="G58" s="52">
        <v>70000</v>
      </c>
      <c r="H58" s="52">
        <v>70000</v>
      </c>
      <c r="I58" s="52">
        <v>0</v>
      </c>
    </row>
    <row r="59" spans="1:9" x14ac:dyDescent="0.25">
      <c r="A59" s="21"/>
      <c r="B59" s="21">
        <v>32</v>
      </c>
      <c r="C59" s="63"/>
      <c r="D59" s="21" t="s">
        <v>33</v>
      </c>
      <c r="E59" s="62">
        <f>SUM(E60:E72)</f>
        <v>412537</v>
      </c>
      <c r="F59" s="62">
        <f t="shared" ref="F59:I59" si="21">SUM(F60:F72)</f>
        <v>556716</v>
      </c>
      <c r="G59" s="62">
        <f t="shared" si="21"/>
        <v>751733</v>
      </c>
      <c r="H59" s="62">
        <f t="shared" si="21"/>
        <v>699433</v>
      </c>
      <c r="I59" s="62">
        <f t="shared" si="21"/>
        <v>623633</v>
      </c>
    </row>
    <row r="60" spans="1:9" x14ac:dyDescent="0.25">
      <c r="A60" s="56"/>
      <c r="B60" s="21"/>
      <c r="C60" s="49" t="s">
        <v>68</v>
      </c>
      <c r="D60" s="49" t="s">
        <v>18</v>
      </c>
      <c r="E60" s="52">
        <v>141827</v>
      </c>
      <c r="F60" s="53">
        <v>128603</v>
      </c>
      <c r="G60" s="53">
        <v>161095</v>
      </c>
      <c r="H60" s="53">
        <v>141095</v>
      </c>
      <c r="I60" s="53">
        <v>141095</v>
      </c>
    </row>
    <row r="61" spans="1:9" x14ac:dyDescent="0.25">
      <c r="A61" s="56"/>
      <c r="B61" s="21"/>
      <c r="C61" s="49" t="s">
        <v>92</v>
      </c>
      <c r="D61" s="49" t="s">
        <v>93</v>
      </c>
      <c r="E61" s="52">
        <v>2116</v>
      </c>
      <c r="F61" s="53">
        <v>39328</v>
      </c>
      <c r="G61" s="53">
        <v>46170</v>
      </c>
      <c r="H61" s="53">
        <v>26170</v>
      </c>
      <c r="I61" s="53">
        <v>26170</v>
      </c>
    </row>
    <row r="62" spans="1:9" x14ac:dyDescent="0.25">
      <c r="A62" s="54"/>
      <c r="B62" s="54"/>
      <c r="C62" s="49" t="s">
        <v>59</v>
      </c>
      <c r="D62" s="49" t="s">
        <v>60</v>
      </c>
      <c r="E62" s="52">
        <v>131754</v>
      </c>
      <c r="F62" s="53">
        <v>198772</v>
      </c>
      <c r="G62" s="53">
        <v>239248</v>
      </c>
      <c r="H62" s="53">
        <v>239248</v>
      </c>
      <c r="I62" s="53">
        <v>239248</v>
      </c>
    </row>
    <row r="63" spans="1:9" x14ac:dyDescent="0.25">
      <c r="A63" s="54"/>
      <c r="B63" s="54"/>
      <c r="C63" s="49" t="s">
        <v>65</v>
      </c>
      <c r="D63" s="49" t="s">
        <v>66</v>
      </c>
      <c r="E63" s="52">
        <v>49231</v>
      </c>
      <c r="F63" s="53">
        <v>62400</v>
      </c>
      <c r="G63" s="53">
        <v>55700</v>
      </c>
      <c r="H63" s="53">
        <v>55700</v>
      </c>
      <c r="I63" s="53">
        <v>55700</v>
      </c>
    </row>
    <row r="64" spans="1:9" x14ac:dyDescent="0.25">
      <c r="A64" s="54"/>
      <c r="B64" s="54"/>
      <c r="C64" s="49" t="s">
        <v>62</v>
      </c>
      <c r="D64" s="49" t="s">
        <v>63</v>
      </c>
      <c r="E64" s="52">
        <v>0</v>
      </c>
      <c r="F64" s="53">
        <v>0</v>
      </c>
      <c r="G64" s="53">
        <v>0</v>
      </c>
      <c r="H64" s="53">
        <v>0</v>
      </c>
      <c r="I64" s="53">
        <v>0</v>
      </c>
    </row>
    <row r="65" spans="1:9" x14ac:dyDescent="0.25">
      <c r="A65" s="49"/>
      <c r="B65" s="49"/>
      <c r="C65" s="49" t="s">
        <v>50</v>
      </c>
      <c r="D65" s="49" t="s">
        <v>51</v>
      </c>
      <c r="E65" s="52">
        <v>27580</v>
      </c>
      <c r="F65" s="53">
        <v>32344</v>
      </c>
      <c r="G65" s="53">
        <v>75446</v>
      </c>
      <c r="H65" s="53">
        <v>75446</v>
      </c>
      <c r="I65" s="53">
        <v>75446</v>
      </c>
    </row>
    <row r="66" spans="1:9" x14ac:dyDescent="0.25">
      <c r="A66" s="54"/>
      <c r="B66" s="54"/>
      <c r="C66" s="49" t="s">
        <v>52</v>
      </c>
      <c r="D66" s="56" t="s">
        <v>53</v>
      </c>
      <c r="E66" s="52">
        <v>13933</v>
      </c>
      <c r="F66" s="53">
        <v>16476</v>
      </c>
      <c r="G66" s="53">
        <v>22576</v>
      </c>
      <c r="H66" s="53">
        <v>22576</v>
      </c>
      <c r="I66" s="53">
        <v>22576</v>
      </c>
    </row>
    <row r="67" spans="1:9" x14ac:dyDescent="0.25">
      <c r="A67" s="54"/>
      <c r="B67" s="54"/>
      <c r="C67" s="49" t="s">
        <v>54</v>
      </c>
      <c r="D67" s="49" t="s">
        <v>55</v>
      </c>
      <c r="E67" s="52">
        <v>19037</v>
      </c>
      <c r="F67" s="53">
        <v>29278</v>
      </c>
      <c r="G67" s="53">
        <v>26903</v>
      </c>
      <c r="H67" s="53">
        <v>26903</v>
      </c>
      <c r="I67" s="53">
        <v>26903</v>
      </c>
    </row>
    <row r="68" spans="1:9" x14ac:dyDescent="0.25">
      <c r="A68" s="49"/>
      <c r="B68" s="49"/>
      <c r="C68" s="49" t="s">
        <v>87</v>
      </c>
      <c r="D68" s="49" t="s">
        <v>88</v>
      </c>
      <c r="E68" s="52">
        <v>0</v>
      </c>
      <c r="F68" s="53">
        <v>0</v>
      </c>
      <c r="G68" s="53">
        <v>15000</v>
      </c>
      <c r="H68" s="53">
        <v>15000</v>
      </c>
      <c r="I68" s="53">
        <v>15000</v>
      </c>
    </row>
    <row r="69" spans="1:9" x14ac:dyDescent="0.25">
      <c r="A69" s="49"/>
      <c r="B69" s="49"/>
      <c r="C69" s="49" t="s">
        <v>56</v>
      </c>
      <c r="D69" s="49" t="s">
        <v>57</v>
      </c>
      <c r="E69" s="52">
        <v>21315</v>
      </c>
      <c r="F69" s="52">
        <v>41850</v>
      </c>
      <c r="G69" s="52">
        <v>26100</v>
      </c>
      <c r="H69" s="52">
        <v>13800</v>
      </c>
      <c r="I69" s="52">
        <v>13800</v>
      </c>
    </row>
    <row r="70" spans="1:9" x14ac:dyDescent="0.25">
      <c r="A70" s="49"/>
      <c r="B70" s="49"/>
      <c r="C70" s="49" t="s">
        <v>275</v>
      </c>
      <c r="D70" s="49" t="s">
        <v>273</v>
      </c>
      <c r="E70" s="52">
        <v>0</v>
      </c>
      <c r="F70" s="52">
        <v>0</v>
      </c>
      <c r="G70" s="52">
        <v>75800</v>
      </c>
      <c r="H70" s="52">
        <v>75800</v>
      </c>
      <c r="I70" s="52">
        <v>0</v>
      </c>
    </row>
    <row r="71" spans="1:9" x14ac:dyDescent="0.25">
      <c r="A71" s="49"/>
      <c r="B71" s="49"/>
      <c r="C71" s="49" t="s">
        <v>78</v>
      </c>
      <c r="D71" s="49" t="s">
        <v>89</v>
      </c>
      <c r="E71" s="52">
        <v>5649</v>
      </c>
      <c r="F71" s="52">
        <v>7435</v>
      </c>
      <c r="G71" s="52">
        <v>7465</v>
      </c>
      <c r="H71" s="52">
        <v>7465</v>
      </c>
      <c r="I71" s="52">
        <v>7465</v>
      </c>
    </row>
    <row r="72" spans="1:9" x14ac:dyDescent="0.25">
      <c r="A72" s="49"/>
      <c r="B72" s="49"/>
      <c r="C72" s="49" t="s">
        <v>94</v>
      </c>
      <c r="D72" s="49" t="s">
        <v>81</v>
      </c>
      <c r="E72" s="52">
        <v>95</v>
      </c>
      <c r="F72" s="52">
        <v>230</v>
      </c>
      <c r="G72" s="52">
        <v>230</v>
      </c>
      <c r="H72" s="52">
        <v>230</v>
      </c>
      <c r="I72" s="52">
        <v>230</v>
      </c>
    </row>
    <row r="73" spans="1:9" x14ac:dyDescent="0.25">
      <c r="A73" s="21"/>
      <c r="B73" s="21">
        <v>34</v>
      </c>
      <c r="C73" s="63"/>
      <c r="D73" s="21" t="s">
        <v>69</v>
      </c>
      <c r="E73" s="62">
        <f>SUM(E74:E76)</f>
        <v>248</v>
      </c>
      <c r="F73" s="62">
        <f t="shared" ref="F73:I73" si="22">SUM(F74:F76)</f>
        <v>960</v>
      </c>
      <c r="G73" s="62">
        <f t="shared" si="22"/>
        <v>910</v>
      </c>
      <c r="H73" s="62">
        <f t="shared" si="22"/>
        <v>910</v>
      </c>
      <c r="I73" s="62">
        <f t="shared" si="22"/>
        <v>910</v>
      </c>
    </row>
    <row r="74" spans="1:9" x14ac:dyDescent="0.25">
      <c r="A74" s="21"/>
      <c r="B74" s="21"/>
      <c r="C74" s="49" t="s">
        <v>68</v>
      </c>
      <c r="D74" s="49" t="s">
        <v>18</v>
      </c>
      <c r="E74" s="52">
        <v>0</v>
      </c>
      <c r="F74" s="52">
        <v>120</v>
      </c>
      <c r="G74" s="52">
        <v>120</v>
      </c>
      <c r="H74" s="52">
        <v>120</v>
      </c>
      <c r="I74" s="52">
        <v>120</v>
      </c>
    </row>
    <row r="75" spans="1:9" x14ac:dyDescent="0.25">
      <c r="A75" s="21"/>
      <c r="B75" s="21"/>
      <c r="C75" s="49" t="s">
        <v>65</v>
      </c>
      <c r="D75" s="49" t="s">
        <v>66</v>
      </c>
      <c r="E75" s="52">
        <v>112</v>
      </c>
      <c r="F75" s="52">
        <v>270</v>
      </c>
      <c r="G75" s="52">
        <v>270</v>
      </c>
      <c r="H75" s="52">
        <v>270</v>
      </c>
      <c r="I75" s="52">
        <v>270</v>
      </c>
    </row>
    <row r="76" spans="1:9" x14ac:dyDescent="0.25">
      <c r="A76" s="54"/>
      <c r="B76" s="54"/>
      <c r="C76" s="49" t="s">
        <v>59</v>
      </c>
      <c r="D76" s="49" t="s">
        <v>60</v>
      </c>
      <c r="E76" s="52">
        <v>136</v>
      </c>
      <c r="F76" s="53">
        <v>570</v>
      </c>
      <c r="G76" s="53">
        <v>520</v>
      </c>
      <c r="H76" s="53">
        <v>520</v>
      </c>
      <c r="I76" s="53">
        <v>520</v>
      </c>
    </row>
    <row r="77" spans="1:9" s="94" customFormat="1" ht="15.75" customHeight="1" x14ac:dyDescent="0.2">
      <c r="A77" s="21"/>
      <c r="B77" s="21">
        <v>35</v>
      </c>
      <c r="C77" s="8"/>
      <c r="D77" s="8" t="s">
        <v>90</v>
      </c>
      <c r="E77" s="62">
        <f>SUM(E78)</f>
        <v>1692</v>
      </c>
      <c r="F77" s="62">
        <f t="shared" ref="F77:I77" si="23">SUM(F78)</f>
        <v>33000</v>
      </c>
      <c r="G77" s="62">
        <f t="shared" si="23"/>
        <v>30000</v>
      </c>
      <c r="H77" s="62">
        <f t="shared" si="23"/>
        <v>0</v>
      </c>
      <c r="I77" s="62">
        <f t="shared" si="23"/>
        <v>0</v>
      </c>
    </row>
    <row r="78" spans="1:9" x14ac:dyDescent="0.25">
      <c r="A78" s="54"/>
      <c r="B78" s="54"/>
      <c r="C78" s="49" t="s">
        <v>56</v>
      </c>
      <c r="D78" s="49" t="s">
        <v>57</v>
      </c>
      <c r="E78" s="52">
        <v>1692</v>
      </c>
      <c r="F78" s="52">
        <v>33000</v>
      </c>
      <c r="G78" s="52">
        <v>30000</v>
      </c>
      <c r="H78" s="52">
        <v>0</v>
      </c>
      <c r="I78" s="52">
        <v>0</v>
      </c>
    </row>
    <row r="79" spans="1:9" x14ac:dyDescent="0.25">
      <c r="A79" s="21"/>
      <c r="B79" s="21">
        <v>38</v>
      </c>
      <c r="C79" s="63"/>
      <c r="D79" s="11" t="s">
        <v>91</v>
      </c>
      <c r="E79" s="62">
        <f>SUM(E80:E81)</f>
        <v>8149</v>
      </c>
      <c r="F79" s="62">
        <f t="shared" ref="F79:I79" si="24">SUM(F80:F81)</f>
        <v>23000</v>
      </c>
      <c r="G79" s="62">
        <f t="shared" si="24"/>
        <v>22000</v>
      </c>
      <c r="H79" s="62">
        <f t="shared" si="24"/>
        <v>0</v>
      </c>
      <c r="I79" s="62">
        <f t="shared" si="24"/>
        <v>0</v>
      </c>
    </row>
    <row r="80" spans="1:9" x14ac:dyDescent="0.25">
      <c r="A80" s="54"/>
      <c r="B80" s="54"/>
      <c r="C80" s="49" t="s">
        <v>56</v>
      </c>
      <c r="D80" s="49" t="s">
        <v>57</v>
      </c>
      <c r="E80" s="52">
        <v>8149</v>
      </c>
      <c r="F80" s="53">
        <v>23000</v>
      </c>
      <c r="G80" s="53">
        <v>22000</v>
      </c>
      <c r="H80" s="53">
        <v>0</v>
      </c>
      <c r="I80" s="53">
        <v>0</v>
      </c>
    </row>
    <row r="81" spans="1:9" x14ac:dyDescent="0.25">
      <c r="A81" s="54"/>
      <c r="B81" s="54"/>
      <c r="C81" s="49" t="s">
        <v>62</v>
      </c>
      <c r="D81" s="49" t="s">
        <v>63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</row>
    <row r="82" spans="1:9" x14ac:dyDescent="0.25">
      <c r="A82" s="64">
        <v>4</v>
      </c>
      <c r="B82" s="64"/>
      <c r="C82" s="64"/>
      <c r="D82" s="65" t="s">
        <v>23</v>
      </c>
      <c r="E82" s="48">
        <f>SUM(E83+E92)</f>
        <v>20581</v>
      </c>
      <c r="F82" s="48">
        <f t="shared" ref="F82:I82" si="25">SUM(F83+F92)</f>
        <v>37721</v>
      </c>
      <c r="G82" s="48">
        <f t="shared" si="25"/>
        <v>7540</v>
      </c>
      <c r="H82" s="48">
        <f t="shared" si="25"/>
        <v>1540</v>
      </c>
      <c r="I82" s="48">
        <f t="shared" si="25"/>
        <v>1540</v>
      </c>
    </row>
    <row r="83" spans="1:9" ht="25.5" x14ac:dyDescent="0.25">
      <c r="A83" s="8"/>
      <c r="B83" s="8">
        <v>42</v>
      </c>
      <c r="C83" s="8"/>
      <c r="D83" s="19" t="s">
        <v>24</v>
      </c>
      <c r="E83" s="62">
        <f>SUM(E84:E91)</f>
        <v>20581</v>
      </c>
      <c r="F83" s="62">
        <f t="shared" ref="F83:I83" si="26">SUM(F84:F91)</f>
        <v>37721</v>
      </c>
      <c r="G83" s="62">
        <f t="shared" si="26"/>
        <v>7540</v>
      </c>
      <c r="H83" s="62">
        <f t="shared" si="26"/>
        <v>1540</v>
      </c>
      <c r="I83" s="62">
        <f t="shared" si="26"/>
        <v>1540</v>
      </c>
    </row>
    <row r="84" spans="1:9" x14ac:dyDescent="0.25">
      <c r="A84" s="56"/>
      <c r="B84" s="21"/>
      <c r="C84" s="49" t="s">
        <v>68</v>
      </c>
      <c r="D84" s="49" t="s">
        <v>18</v>
      </c>
      <c r="E84" s="52">
        <v>0</v>
      </c>
      <c r="F84" s="53">
        <v>12890</v>
      </c>
      <c r="G84" s="53">
        <v>0</v>
      </c>
      <c r="H84" s="53">
        <v>0</v>
      </c>
      <c r="I84" s="66">
        <v>0</v>
      </c>
    </row>
    <row r="85" spans="1:9" x14ac:dyDescent="0.25">
      <c r="A85" s="56"/>
      <c r="B85" s="21"/>
      <c r="C85" s="49" t="s">
        <v>65</v>
      </c>
      <c r="D85" s="49" t="s">
        <v>66</v>
      </c>
      <c r="E85" s="52">
        <v>16620</v>
      </c>
      <c r="F85" s="53">
        <v>4000</v>
      </c>
      <c r="G85" s="53">
        <v>4000</v>
      </c>
      <c r="H85" s="53">
        <v>0</v>
      </c>
      <c r="I85" s="66">
        <v>0</v>
      </c>
    </row>
    <row r="86" spans="1:9" x14ac:dyDescent="0.25">
      <c r="A86" s="54"/>
      <c r="B86" s="54"/>
      <c r="C86" s="49" t="s">
        <v>59</v>
      </c>
      <c r="D86" s="49" t="s">
        <v>60</v>
      </c>
      <c r="E86" s="67">
        <v>1277</v>
      </c>
      <c r="F86" s="67">
        <v>7000</v>
      </c>
      <c r="G86" s="67">
        <v>2000</v>
      </c>
      <c r="H86" s="67">
        <v>0</v>
      </c>
      <c r="I86" s="67">
        <v>0</v>
      </c>
    </row>
    <row r="87" spans="1:9" x14ac:dyDescent="0.25">
      <c r="A87" s="49"/>
      <c r="B87" s="49"/>
      <c r="C87" s="49" t="s">
        <v>50</v>
      </c>
      <c r="D87" s="49" t="s">
        <v>51</v>
      </c>
      <c r="E87" s="67">
        <v>0</v>
      </c>
      <c r="F87" s="67">
        <v>13300</v>
      </c>
      <c r="G87" s="67">
        <v>0</v>
      </c>
      <c r="H87" s="67">
        <v>0</v>
      </c>
      <c r="I87" s="67">
        <v>0</v>
      </c>
    </row>
    <row r="88" spans="1:9" x14ac:dyDescent="0.25">
      <c r="A88" s="49"/>
      <c r="B88" s="49"/>
      <c r="C88" s="49" t="s">
        <v>52</v>
      </c>
      <c r="D88" s="56" t="s">
        <v>53</v>
      </c>
      <c r="E88" s="67">
        <v>968</v>
      </c>
      <c r="F88" s="67">
        <v>0</v>
      </c>
      <c r="G88" s="67">
        <v>0</v>
      </c>
      <c r="H88" s="67">
        <v>0</v>
      </c>
      <c r="I88" s="67">
        <v>0</v>
      </c>
    </row>
    <row r="89" spans="1:9" x14ac:dyDescent="0.25">
      <c r="A89" s="49"/>
      <c r="B89" s="49"/>
      <c r="C89" s="49" t="s">
        <v>54</v>
      </c>
      <c r="D89" s="49" t="s">
        <v>55</v>
      </c>
      <c r="E89" s="67">
        <v>389</v>
      </c>
      <c r="F89" s="67">
        <v>531</v>
      </c>
      <c r="G89" s="67">
        <v>1540</v>
      </c>
      <c r="H89" s="67">
        <v>1540</v>
      </c>
      <c r="I89" s="67">
        <v>1540</v>
      </c>
    </row>
    <row r="90" spans="1:9" x14ac:dyDescent="0.25">
      <c r="A90" s="49"/>
      <c r="B90" s="49"/>
      <c r="C90" s="49" t="s">
        <v>56</v>
      </c>
      <c r="D90" s="49" t="s">
        <v>57</v>
      </c>
      <c r="E90" s="96">
        <v>0</v>
      </c>
      <c r="F90" s="96">
        <v>0</v>
      </c>
      <c r="G90" s="96">
        <v>0</v>
      </c>
      <c r="H90" s="96">
        <v>0</v>
      </c>
      <c r="I90" s="96">
        <v>0</v>
      </c>
    </row>
    <row r="91" spans="1:9" x14ac:dyDescent="0.25">
      <c r="A91" s="49"/>
      <c r="B91" s="49"/>
      <c r="C91" s="49" t="s">
        <v>78</v>
      </c>
      <c r="D91" s="49" t="s">
        <v>89</v>
      </c>
      <c r="E91" s="96">
        <v>1327</v>
      </c>
      <c r="F91" s="96">
        <v>0</v>
      </c>
      <c r="G91" s="96">
        <v>0</v>
      </c>
      <c r="H91" s="96">
        <v>0</v>
      </c>
      <c r="I91" s="96">
        <v>0</v>
      </c>
    </row>
    <row r="92" spans="1:9" ht="25.5" x14ac:dyDescent="0.25">
      <c r="A92" s="8"/>
      <c r="B92" s="8">
        <v>45</v>
      </c>
      <c r="C92" s="8"/>
      <c r="D92" s="19" t="s">
        <v>70</v>
      </c>
      <c r="E92" s="62">
        <f>SUM(E93:E94)</f>
        <v>0</v>
      </c>
      <c r="F92" s="62">
        <f t="shared" ref="F92:I92" si="27">SUM(F93:F94)</f>
        <v>0</v>
      </c>
      <c r="G92" s="62">
        <f t="shared" si="27"/>
        <v>0</v>
      </c>
      <c r="H92" s="62">
        <f t="shared" si="27"/>
        <v>0</v>
      </c>
      <c r="I92" s="62">
        <f t="shared" si="27"/>
        <v>0</v>
      </c>
    </row>
    <row r="93" spans="1:9" x14ac:dyDescent="0.25">
      <c r="A93" s="56"/>
      <c r="B93" s="21"/>
      <c r="C93" s="49" t="s">
        <v>68</v>
      </c>
      <c r="D93" s="49" t="s">
        <v>18</v>
      </c>
      <c r="E93" s="67"/>
      <c r="F93" s="67">
        <v>0</v>
      </c>
      <c r="G93" s="67">
        <v>0</v>
      </c>
      <c r="H93" s="67">
        <v>0</v>
      </c>
      <c r="I93" s="67">
        <v>0</v>
      </c>
    </row>
    <row r="94" spans="1:9" x14ac:dyDescent="0.25">
      <c r="A94" s="49"/>
      <c r="B94" s="49"/>
      <c r="C94" s="49" t="s">
        <v>50</v>
      </c>
      <c r="D94" s="49" t="s">
        <v>51</v>
      </c>
      <c r="E94" s="67"/>
      <c r="F94" s="67">
        <v>0</v>
      </c>
      <c r="G94" s="67">
        <v>0</v>
      </c>
      <c r="H94" s="67">
        <v>0</v>
      </c>
      <c r="I94" s="67">
        <v>0</v>
      </c>
    </row>
    <row r="95" spans="1:9" x14ac:dyDescent="0.25">
      <c r="A95" s="68"/>
      <c r="B95" s="68"/>
      <c r="C95" s="68"/>
      <c r="D95" s="69" t="s">
        <v>71</v>
      </c>
      <c r="E95" s="70">
        <f>SUM(E82+E54)</f>
        <v>775311</v>
      </c>
      <c r="F95" s="70">
        <f t="shared" ref="F95:I95" si="28">SUM(F82+F54)</f>
        <v>1054097</v>
      </c>
      <c r="G95" s="70">
        <f t="shared" si="28"/>
        <v>1365968</v>
      </c>
      <c r="H95" s="70">
        <f t="shared" si="28"/>
        <v>1185668</v>
      </c>
      <c r="I95" s="70">
        <f t="shared" si="28"/>
        <v>1039868</v>
      </c>
    </row>
    <row r="97" spans="5:5" x14ac:dyDescent="0.25">
      <c r="E97" s="102"/>
    </row>
  </sheetData>
  <mergeCells count="6">
    <mergeCell ref="A50:I50"/>
    <mergeCell ref="E5:F5"/>
    <mergeCell ref="A4:I4"/>
    <mergeCell ref="A6:I6"/>
    <mergeCell ref="A8:I8"/>
    <mergeCell ref="A10:I10"/>
  </mergeCells>
  <pageMargins left="0.39370078740157483" right="0.17" top="0.26" bottom="0.74803149606299213" header="0.17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F16"/>
  <sheetViews>
    <sheetView workbookViewId="0">
      <selection activeCell="F16" sqref="F16"/>
    </sheetView>
  </sheetViews>
  <sheetFormatPr defaultRowHeight="15" x14ac:dyDescent="0.25"/>
  <cols>
    <col min="1" max="1" width="37.7109375" customWidth="1"/>
    <col min="2" max="6" width="25.28515625" customWidth="1"/>
  </cols>
  <sheetData>
    <row r="2" spans="1:6" ht="42" customHeight="1" x14ac:dyDescent="0.25">
      <c r="A2" s="200" t="s">
        <v>262</v>
      </c>
      <c r="B2" s="200"/>
      <c r="C2" s="200"/>
      <c r="D2" s="200"/>
      <c r="E2" s="200"/>
      <c r="F2" s="200"/>
    </row>
    <row r="3" spans="1:6" ht="21" customHeight="1" x14ac:dyDescent="0.25">
      <c r="A3" s="41"/>
      <c r="B3" s="41"/>
      <c r="C3" s="41"/>
      <c r="D3" s="41"/>
      <c r="E3" s="41"/>
      <c r="F3" s="41"/>
    </row>
    <row r="4" spans="1:6" ht="18" customHeight="1" x14ac:dyDescent="0.25">
      <c r="A4" s="3"/>
      <c r="B4" s="3"/>
      <c r="C4" s="3"/>
      <c r="D4" s="3"/>
      <c r="E4" s="3"/>
      <c r="F4" s="3"/>
    </row>
    <row r="5" spans="1:6" ht="15.75" x14ac:dyDescent="0.25">
      <c r="A5" s="200" t="s">
        <v>169</v>
      </c>
      <c r="B5" s="200"/>
      <c r="C5" s="200"/>
      <c r="D5" s="200"/>
      <c r="E5" s="213"/>
      <c r="F5" s="213"/>
    </row>
    <row r="6" spans="1:6" ht="18" x14ac:dyDescent="0.25">
      <c r="A6" s="3"/>
      <c r="B6" s="3"/>
      <c r="C6" s="3"/>
      <c r="D6" s="3"/>
      <c r="E6" s="4"/>
      <c r="F6" s="4"/>
    </row>
    <row r="7" spans="1:6" ht="18" customHeight="1" x14ac:dyDescent="0.25">
      <c r="A7" s="200" t="s">
        <v>13</v>
      </c>
      <c r="B7" s="201"/>
      <c r="C7" s="201"/>
      <c r="D7" s="201"/>
      <c r="E7" s="201"/>
      <c r="F7" s="201"/>
    </row>
    <row r="8" spans="1:6" ht="18" x14ac:dyDescent="0.25">
      <c r="A8" s="3"/>
      <c r="B8" s="3"/>
      <c r="C8" s="3"/>
      <c r="D8" s="3"/>
      <c r="E8" s="4"/>
      <c r="F8" s="4"/>
    </row>
    <row r="9" spans="1:6" ht="15.75" x14ac:dyDescent="0.25">
      <c r="A9" s="200" t="s">
        <v>25</v>
      </c>
      <c r="B9" s="211"/>
      <c r="C9" s="211"/>
      <c r="D9" s="211"/>
      <c r="E9" s="211"/>
      <c r="F9" s="211"/>
    </row>
    <row r="10" spans="1:6" ht="15.75" x14ac:dyDescent="0.25">
      <c r="A10" s="41"/>
      <c r="B10" s="32"/>
      <c r="C10" s="32"/>
      <c r="D10" s="32"/>
      <c r="E10" s="32"/>
      <c r="F10" s="32"/>
    </row>
    <row r="11" spans="1:6" ht="25.5" x14ac:dyDescent="0.25">
      <c r="A11" s="3"/>
      <c r="B11" s="185" t="s">
        <v>258</v>
      </c>
      <c r="C11" s="185" t="s">
        <v>259</v>
      </c>
      <c r="D11" s="16" t="s">
        <v>260</v>
      </c>
      <c r="E11" s="16" t="s">
        <v>44</v>
      </c>
      <c r="F11" s="16" t="s">
        <v>261</v>
      </c>
    </row>
    <row r="12" spans="1:6" x14ac:dyDescent="0.25">
      <c r="A12" s="16" t="s">
        <v>26</v>
      </c>
      <c r="B12" s="15" t="s">
        <v>49</v>
      </c>
      <c r="C12" s="16" t="s">
        <v>49</v>
      </c>
      <c r="D12" s="16" t="s">
        <v>49</v>
      </c>
      <c r="E12" s="16" t="s">
        <v>49</v>
      </c>
      <c r="F12" s="16" t="s">
        <v>49</v>
      </c>
    </row>
    <row r="13" spans="1:6" ht="15.75" customHeight="1" x14ac:dyDescent="0.25">
      <c r="A13" s="8" t="s">
        <v>27</v>
      </c>
      <c r="B13" s="62">
        <f t="shared" ref="B13:F15" si="0">SUM(B14)</f>
        <v>775311</v>
      </c>
      <c r="C13" s="62">
        <f t="shared" si="0"/>
        <v>1054097</v>
      </c>
      <c r="D13" s="62">
        <f t="shared" si="0"/>
        <v>1365968</v>
      </c>
      <c r="E13" s="62">
        <f t="shared" si="0"/>
        <v>1185668</v>
      </c>
      <c r="F13" s="62">
        <f t="shared" si="0"/>
        <v>1039868</v>
      </c>
    </row>
    <row r="14" spans="1:6" ht="15.75" customHeight="1" x14ac:dyDescent="0.25">
      <c r="A14" s="8" t="s">
        <v>72</v>
      </c>
      <c r="B14" s="62">
        <f t="shared" si="0"/>
        <v>775311</v>
      </c>
      <c r="C14" s="62">
        <f t="shared" si="0"/>
        <v>1054097</v>
      </c>
      <c r="D14" s="62">
        <f t="shared" si="0"/>
        <v>1365968</v>
      </c>
      <c r="E14" s="62">
        <f t="shared" si="0"/>
        <v>1185668</v>
      </c>
      <c r="F14" s="62">
        <f t="shared" si="0"/>
        <v>1039868</v>
      </c>
    </row>
    <row r="15" spans="1:6" x14ac:dyDescent="0.25">
      <c r="A15" s="71" t="s">
        <v>73</v>
      </c>
      <c r="B15" s="6">
        <f t="shared" si="0"/>
        <v>775311</v>
      </c>
      <c r="C15" s="6">
        <f t="shared" si="0"/>
        <v>1054097</v>
      </c>
      <c r="D15" s="6">
        <f t="shared" si="0"/>
        <v>1365968</v>
      </c>
      <c r="E15" s="6">
        <f t="shared" si="0"/>
        <v>1185668</v>
      </c>
      <c r="F15" s="6">
        <f t="shared" si="0"/>
        <v>1039868</v>
      </c>
    </row>
    <row r="16" spans="1:6" x14ac:dyDescent="0.25">
      <c r="A16" s="13" t="s">
        <v>74</v>
      </c>
      <c r="B16" s="6">
        <v>775311</v>
      </c>
      <c r="C16" s="7">
        <v>1054097</v>
      </c>
      <c r="D16" s="7">
        <v>1365968</v>
      </c>
      <c r="E16" s="7">
        <v>1185668</v>
      </c>
      <c r="F16" s="7">
        <v>1039868</v>
      </c>
    </row>
  </sheetData>
  <mergeCells count="4">
    <mergeCell ref="A9:F9"/>
    <mergeCell ref="A2:F2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"/>
  <sheetViews>
    <sheetView workbookViewId="0">
      <selection activeCell="H20" sqref="H2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200" t="s">
        <v>262</v>
      </c>
      <c r="B1" s="200"/>
      <c r="C1" s="200"/>
      <c r="D1" s="200"/>
      <c r="E1" s="200"/>
      <c r="F1" s="200"/>
      <c r="G1" s="200"/>
      <c r="H1" s="200"/>
      <c r="I1" s="200"/>
    </row>
    <row r="2" spans="1:9" ht="18" customHeight="1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ht="15.75" x14ac:dyDescent="0.25">
      <c r="A3" s="200" t="s">
        <v>32</v>
      </c>
      <c r="B3" s="200"/>
      <c r="C3" s="200"/>
      <c r="D3" s="200"/>
      <c r="E3" s="200"/>
      <c r="F3" s="200"/>
      <c r="G3" s="200"/>
      <c r="H3" s="213"/>
      <c r="I3" s="213"/>
    </row>
    <row r="4" spans="1:9" ht="18" x14ac:dyDescent="0.25">
      <c r="A4" s="3"/>
      <c r="B4" s="3"/>
      <c r="C4" s="3"/>
      <c r="D4" s="3"/>
      <c r="E4" s="3"/>
      <c r="F4" s="3"/>
      <c r="G4" s="3"/>
      <c r="H4" s="4"/>
      <c r="I4" s="4"/>
    </row>
    <row r="5" spans="1:9" ht="18" customHeight="1" x14ac:dyDescent="0.25">
      <c r="A5" s="200" t="s">
        <v>28</v>
      </c>
      <c r="B5" s="201"/>
      <c r="C5" s="201"/>
      <c r="D5" s="201"/>
      <c r="E5" s="201"/>
      <c r="F5" s="201"/>
      <c r="G5" s="201"/>
      <c r="H5" s="201"/>
      <c r="I5" s="201"/>
    </row>
    <row r="6" spans="1:9" ht="18" x14ac:dyDescent="0.25">
      <c r="A6" s="3"/>
      <c r="B6" s="3"/>
      <c r="C6" s="3"/>
      <c r="D6" s="3"/>
      <c r="E6" s="3"/>
      <c r="F6" s="3"/>
      <c r="G6" s="3"/>
      <c r="H6" s="4"/>
      <c r="I6" s="4"/>
    </row>
    <row r="7" spans="1:9" ht="25.5" x14ac:dyDescent="0.25">
      <c r="A7" s="16" t="s">
        <v>14</v>
      </c>
      <c r="B7" s="15" t="s">
        <v>15</v>
      </c>
      <c r="C7" s="15" t="s">
        <v>16</v>
      </c>
      <c r="D7" s="15" t="s">
        <v>48</v>
      </c>
      <c r="E7" s="15" t="s">
        <v>258</v>
      </c>
      <c r="F7" s="16" t="s">
        <v>259</v>
      </c>
      <c r="G7" s="16" t="s">
        <v>260</v>
      </c>
      <c r="H7" s="16" t="s">
        <v>44</v>
      </c>
      <c r="I7" s="16" t="s">
        <v>261</v>
      </c>
    </row>
    <row r="8" spans="1:9" ht="25.5" x14ac:dyDescent="0.25">
      <c r="A8" s="8">
        <v>8</v>
      </c>
      <c r="B8" s="8"/>
      <c r="C8" s="8"/>
      <c r="D8" s="8" t="s">
        <v>29</v>
      </c>
      <c r="E8" s="62">
        <v>0</v>
      </c>
      <c r="F8" s="103">
        <v>0</v>
      </c>
      <c r="G8" s="103">
        <v>0</v>
      </c>
      <c r="H8" s="103">
        <v>0</v>
      </c>
      <c r="I8" s="103">
        <v>0</v>
      </c>
    </row>
    <row r="9" spans="1:9" x14ac:dyDescent="0.25">
      <c r="A9" s="8"/>
      <c r="B9" s="12">
        <v>84</v>
      </c>
      <c r="C9" s="12"/>
      <c r="D9" s="12" t="s">
        <v>34</v>
      </c>
      <c r="E9" s="6">
        <v>0</v>
      </c>
      <c r="F9" s="7">
        <v>0</v>
      </c>
      <c r="G9" s="7">
        <v>0</v>
      </c>
      <c r="H9" s="7">
        <v>0</v>
      </c>
      <c r="I9" s="7">
        <v>0</v>
      </c>
    </row>
    <row r="10" spans="1:9" ht="25.5" x14ac:dyDescent="0.25">
      <c r="A10" s="9"/>
      <c r="B10" s="9"/>
      <c r="C10" s="10">
        <v>81</v>
      </c>
      <c r="D10" s="14" t="s">
        <v>35</v>
      </c>
      <c r="E10" s="6">
        <v>0</v>
      </c>
      <c r="F10" s="7">
        <v>0</v>
      </c>
      <c r="G10" s="7">
        <v>0</v>
      </c>
      <c r="H10" s="7">
        <v>0</v>
      </c>
      <c r="I10" s="7">
        <v>0</v>
      </c>
    </row>
    <row r="11" spans="1:9" ht="25.5" x14ac:dyDescent="0.25">
      <c r="A11" s="11">
        <v>5</v>
      </c>
      <c r="B11" s="11"/>
      <c r="C11" s="11"/>
      <c r="D11" s="19" t="s">
        <v>30</v>
      </c>
      <c r="E11" s="62">
        <v>0</v>
      </c>
      <c r="F11" s="103">
        <v>0</v>
      </c>
      <c r="G11" s="103">
        <v>0</v>
      </c>
      <c r="H11" s="103">
        <v>0</v>
      </c>
      <c r="I11" s="103">
        <v>0</v>
      </c>
    </row>
    <row r="12" spans="1:9" ht="25.5" x14ac:dyDescent="0.25">
      <c r="A12" s="12"/>
      <c r="B12" s="12">
        <v>54</v>
      </c>
      <c r="C12" s="12"/>
      <c r="D12" s="20" t="s">
        <v>36</v>
      </c>
      <c r="E12" s="6">
        <v>0</v>
      </c>
      <c r="F12" s="7">
        <v>0</v>
      </c>
      <c r="G12" s="7">
        <v>0</v>
      </c>
      <c r="H12" s="7">
        <v>0</v>
      </c>
      <c r="I12" s="7">
        <v>0</v>
      </c>
    </row>
    <row r="13" spans="1:9" x14ac:dyDescent="0.25">
      <c r="A13" s="12"/>
      <c r="B13" s="12"/>
      <c r="C13" s="10">
        <v>11</v>
      </c>
      <c r="D13" s="10" t="s">
        <v>18</v>
      </c>
      <c r="E13" s="6">
        <v>0</v>
      </c>
      <c r="F13" s="7">
        <v>0</v>
      </c>
      <c r="G13" s="7">
        <v>0</v>
      </c>
      <c r="H13" s="7">
        <v>0</v>
      </c>
      <c r="I13" s="7">
        <v>0</v>
      </c>
    </row>
    <row r="14" spans="1:9" x14ac:dyDescent="0.25">
      <c r="A14" s="12"/>
      <c r="B14" s="12"/>
      <c r="C14" s="10">
        <v>31</v>
      </c>
      <c r="D14" s="10" t="s">
        <v>37</v>
      </c>
      <c r="E14" s="6">
        <v>0</v>
      </c>
      <c r="F14" s="7">
        <v>0</v>
      </c>
      <c r="G14" s="7">
        <v>0</v>
      </c>
      <c r="H14" s="7">
        <v>0</v>
      </c>
      <c r="I14" s="7">
        <v>0</v>
      </c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133"/>
  <sheetViews>
    <sheetView workbookViewId="0">
      <selection activeCell="Q23" sqref="Q23"/>
    </sheetView>
  </sheetViews>
  <sheetFormatPr defaultColWidth="9.140625" defaultRowHeight="12.75" x14ac:dyDescent="0.2"/>
  <cols>
    <col min="1" max="4" width="9.140625" style="95"/>
    <col min="5" max="5" width="11.140625" style="95" customWidth="1"/>
    <col min="6" max="6" width="10.42578125" style="95" customWidth="1"/>
    <col min="7" max="7" width="16.42578125" style="95" customWidth="1"/>
    <col min="8" max="8" width="15.85546875" style="95" customWidth="1"/>
    <col min="9" max="9" width="14" style="95" customWidth="1"/>
    <col min="10" max="10" width="14.28515625" style="95" customWidth="1"/>
    <col min="11" max="11" width="17.42578125" style="95" customWidth="1"/>
    <col min="12" max="16384" width="9.140625" style="95"/>
  </cols>
  <sheetData>
    <row r="2" spans="1:11" ht="12.75" customHeight="1" x14ac:dyDescent="0.2">
      <c r="A2" s="200" t="s">
        <v>267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</row>
    <row r="3" spans="1:11" ht="25.5" customHeight="1" x14ac:dyDescent="0.2">
      <c r="A3" s="200"/>
      <c r="B3" s="200"/>
      <c r="C3" s="200"/>
      <c r="D3" s="200"/>
      <c r="E3" s="200"/>
      <c r="F3" s="200"/>
      <c r="G3" s="200"/>
      <c r="H3" s="200"/>
      <c r="I3" s="200"/>
      <c r="J3" s="200"/>
      <c r="K3" s="200"/>
    </row>
    <row r="4" spans="1:11" ht="15.75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5.75" x14ac:dyDescent="0.2">
      <c r="A5" s="200" t="s">
        <v>31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</row>
    <row r="6" spans="1:11" ht="15.75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25.5" x14ac:dyDescent="0.2">
      <c r="A8" s="144" t="s">
        <v>110</v>
      </c>
      <c r="B8" s="144" t="s">
        <v>111</v>
      </c>
      <c r="C8" s="256" t="s">
        <v>112</v>
      </c>
      <c r="D8" s="256"/>
      <c r="E8" s="256"/>
      <c r="F8" s="256"/>
      <c r="G8" s="146" t="s">
        <v>263</v>
      </c>
      <c r="H8" s="147" t="s">
        <v>264</v>
      </c>
      <c r="I8" s="145" t="s">
        <v>265</v>
      </c>
      <c r="J8" s="145" t="s">
        <v>113</v>
      </c>
      <c r="K8" s="145" t="s">
        <v>266</v>
      </c>
    </row>
    <row r="9" spans="1:11" x14ac:dyDescent="0.2">
      <c r="A9" s="144"/>
      <c r="B9" s="144"/>
      <c r="C9" s="257"/>
      <c r="D9" s="258"/>
      <c r="E9" s="258"/>
      <c r="F9" s="259"/>
      <c r="G9" s="146" t="s">
        <v>114</v>
      </c>
      <c r="H9" s="147" t="s">
        <v>114</v>
      </c>
      <c r="I9" s="145" t="s">
        <v>114</v>
      </c>
      <c r="J9" s="145" t="s">
        <v>114</v>
      </c>
      <c r="K9" s="145" t="s">
        <v>114</v>
      </c>
    </row>
    <row r="10" spans="1:11" ht="24.75" customHeight="1" x14ac:dyDescent="0.2">
      <c r="A10" s="260" t="s">
        <v>115</v>
      </c>
      <c r="B10" s="260"/>
      <c r="C10" s="260"/>
      <c r="D10" s="260"/>
      <c r="E10" s="260"/>
      <c r="F10" s="260"/>
      <c r="G10" s="148">
        <f>SUM(G11)</f>
        <v>775311</v>
      </c>
      <c r="H10" s="148">
        <f>SUM(H11)</f>
        <v>1054097</v>
      </c>
      <c r="I10" s="148">
        <f>SUM(I11)</f>
        <v>1365968</v>
      </c>
      <c r="J10" s="148">
        <f t="shared" ref="I10:K12" si="0">SUM(J11)</f>
        <v>1185668</v>
      </c>
      <c r="K10" s="148">
        <f t="shared" si="0"/>
        <v>1039868</v>
      </c>
    </row>
    <row r="11" spans="1:11" ht="20.25" customHeight="1" x14ac:dyDescent="0.2">
      <c r="A11" s="260" t="s">
        <v>116</v>
      </c>
      <c r="B11" s="260"/>
      <c r="C11" s="260"/>
      <c r="D11" s="260"/>
      <c r="E11" s="260"/>
      <c r="F11" s="260"/>
      <c r="G11" s="148">
        <f t="shared" ref="G11:H12" si="1">SUM(G12)</f>
        <v>775311</v>
      </c>
      <c r="H11" s="148">
        <f t="shared" si="1"/>
        <v>1054097</v>
      </c>
      <c r="I11" s="148">
        <f t="shared" si="0"/>
        <v>1365968</v>
      </c>
      <c r="J11" s="148">
        <f t="shared" si="0"/>
        <v>1185668</v>
      </c>
      <c r="K11" s="148">
        <f t="shared" si="0"/>
        <v>1039868</v>
      </c>
    </row>
    <row r="12" spans="1:11" ht="16.5" customHeight="1" x14ac:dyDescent="0.2">
      <c r="A12" s="261" t="s">
        <v>117</v>
      </c>
      <c r="B12" s="261"/>
      <c r="C12" s="261"/>
      <c r="D12" s="261"/>
      <c r="E12" s="261"/>
      <c r="F12" s="261"/>
      <c r="G12" s="149">
        <f t="shared" si="1"/>
        <v>775311</v>
      </c>
      <c r="H12" s="149">
        <f t="shared" si="1"/>
        <v>1054097</v>
      </c>
      <c r="I12" s="149">
        <f t="shared" si="0"/>
        <v>1365968</v>
      </c>
      <c r="J12" s="149">
        <f t="shared" si="0"/>
        <v>1185668</v>
      </c>
      <c r="K12" s="149">
        <f t="shared" si="0"/>
        <v>1039868</v>
      </c>
    </row>
    <row r="13" spans="1:11" ht="17.25" customHeight="1" x14ac:dyDescent="0.2">
      <c r="A13" s="261" t="s">
        <v>118</v>
      </c>
      <c r="B13" s="261"/>
      <c r="C13" s="261"/>
      <c r="D13" s="261"/>
      <c r="E13" s="261"/>
      <c r="F13" s="261"/>
      <c r="G13" s="149">
        <f>SUM(G14+G57)</f>
        <v>775311</v>
      </c>
      <c r="H13" s="149">
        <f>SUM(H14+H57)</f>
        <v>1054097</v>
      </c>
      <c r="I13" s="149">
        <f>SUM(I14+I57)</f>
        <v>1365968</v>
      </c>
      <c r="J13" s="149">
        <f>SUM(J14+J57)</f>
        <v>1185668</v>
      </c>
      <c r="K13" s="149">
        <f>SUM(K14+K57)</f>
        <v>1039868</v>
      </c>
    </row>
    <row r="14" spans="1:11" x14ac:dyDescent="0.2">
      <c r="A14" s="244" t="s">
        <v>119</v>
      </c>
      <c r="B14" s="244"/>
      <c r="C14" s="244"/>
      <c r="D14" s="244"/>
      <c r="E14" s="244"/>
      <c r="F14" s="244"/>
      <c r="G14" s="107">
        <f>SUM(G15+G45)</f>
        <v>328445</v>
      </c>
      <c r="H14" s="107">
        <f>SUM(H15+H45)</f>
        <v>351770</v>
      </c>
      <c r="I14" s="107">
        <f>SUM(I15+I45)</f>
        <v>442361</v>
      </c>
      <c r="J14" s="107">
        <f>SUM(J15+J45)</f>
        <v>363361</v>
      </c>
      <c r="K14" s="107">
        <f>SUM(K15)</f>
        <v>363361</v>
      </c>
    </row>
    <row r="15" spans="1:11" x14ac:dyDescent="0.2">
      <c r="A15" s="244" t="s">
        <v>120</v>
      </c>
      <c r="B15" s="244"/>
      <c r="C15" s="244"/>
      <c r="D15" s="244"/>
      <c r="E15" s="244"/>
      <c r="F15" s="244"/>
      <c r="G15" s="107">
        <f>SUM(G16+G21+G24+G28+G32+G35+G38+G41)</f>
        <v>311825</v>
      </c>
      <c r="H15" s="107">
        <f>SUM(H16+H21+H24+H28+H32+H35+H38+H41)</f>
        <v>344180</v>
      </c>
      <c r="I15" s="107">
        <f>SUM(I16+I21+I24+I28+I32+I35+I38+I41)</f>
        <v>438361</v>
      </c>
      <c r="J15" s="107">
        <f>SUM(J16+J21+J24+J28+J32+J35+J38+J41)</f>
        <v>363361</v>
      </c>
      <c r="K15" s="107">
        <f>SUM(K16+K21+K24+K28+K32+K35+K38+K41)</f>
        <v>363361</v>
      </c>
    </row>
    <row r="16" spans="1:11" x14ac:dyDescent="0.2">
      <c r="A16" s="227" t="s">
        <v>121</v>
      </c>
      <c r="B16" s="227"/>
      <c r="C16" s="227"/>
      <c r="D16" s="227"/>
      <c r="E16" s="227"/>
      <c r="F16" s="227"/>
      <c r="G16" s="108">
        <f>SUM(G17)</f>
        <v>260640</v>
      </c>
      <c r="H16" s="108">
        <f>SUM(H17)</f>
        <v>246705</v>
      </c>
      <c r="I16" s="108">
        <f>SUM(I17)</f>
        <v>343671</v>
      </c>
      <c r="J16" s="108">
        <f>SUM(J17)</f>
        <v>288671</v>
      </c>
      <c r="K16" s="108">
        <f>SUM(K17)</f>
        <v>288671</v>
      </c>
    </row>
    <row r="17" spans="1:11" x14ac:dyDescent="0.2">
      <c r="A17" s="109" t="s">
        <v>122</v>
      </c>
      <c r="B17" s="109" t="s">
        <v>123</v>
      </c>
      <c r="C17" s="243" t="s">
        <v>124</v>
      </c>
      <c r="D17" s="243"/>
      <c r="E17" s="243"/>
      <c r="F17" s="243"/>
      <c r="G17" s="110">
        <f>SUM(G18+G19+G20)</f>
        <v>260640</v>
      </c>
      <c r="H17" s="110">
        <f>SUM(H18+H19+H20)</f>
        <v>246705</v>
      </c>
      <c r="I17" s="110">
        <v>343671</v>
      </c>
      <c r="J17" s="110">
        <f>SUM(J18+J19+J20)</f>
        <v>288671</v>
      </c>
      <c r="K17" s="110">
        <f>SUM(K18+K19+K20)</f>
        <v>288671</v>
      </c>
    </row>
    <row r="18" spans="1:11" x14ac:dyDescent="0.2">
      <c r="A18" s="111" t="s">
        <v>125</v>
      </c>
      <c r="B18" s="111" t="s">
        <v>123</v>
      </c>
      <c r="C18" s="223" t="s">
        <v>126</v>
      </c>
      <c r="D18" s="223"/>
      <c r="E18" s="223"/>
      <c r="F18" s="223"/>
      <c r="G18" s="122">
        <v>178113</v>
      </c>
      <c r="H18" s="112">
        <v>184000</v>
      </c>
      <c r="I18" s="112">
        <v>226605</v>
      </c>
      <c r="J18" s="112">
        <f t="shared" ref="J18:K20" si="2">SUM(I18)</f>
        <v>226605</v>
      </c>
      <c r="K18" s="112">
        <f t="shared" si="2"/>
        <v>226605</v>
      </c>
    </row>
    <row r="19" spans="1:11" x14ac:dyDescent="0.2">
      <c r="A19" s="111" t="s">
        <v>127</v>
      </c>
      <c r="B19" s="111"/>
      <c r="C19" s="223" t="s">
        <v>128</v>
      </c>
      <c r="D19" s="223"/>
      <c r="E19" s="223"/>
      <c r="F19" s="223"/>
      <c r="G19" s="122">
        <v>82527</v>
      </c>
      <c r="H19" s="112">
        <v>62635</v>
      </c>
      <c r="I19" s="112">
        <v>81996</v>
      </c>
      <c r="J19" s="112">
        <v>61996</v>
      </c>
      <c r="K19" s="112">
        <v>61996</v>
      </c>
    </row>
    <row r="20" spans="1:11" x14ac:dyDescent="0.2">
      <c r="A20" s="162">
        <v>34</v>
      </c>
      <c r="B20" s="113"/>
      <c r="C20" s="245" t="s">
        <v>129</v>
      </c>
      <c r="D20" s="245"/>
      <c r="E20" s="245"/>
      <c r="F20" s="245"/>
      <c r="G20" s="122">
        <v>0</v>
      </c>
      <c r="H20" s="122">
        <v>70</v>
      </c>
      <c r="I20" s="112">
        <v>70</v>
      </c>
      <c r="J20" s="112">
        <f t="shared" si="2"/>
        <v>70</v>
      </c>
      <c r="K20" s="112">
        <f t="shared" si="2"/>
        <v>70</v>
      </c>
    </row>
    <row r="21" spans="1:11" x14ac:dyDescent="0.2">
      <c r="A21" s="227" t="s">
        <v>130</v>
      </c>
      <c r="B21" s="227"/>
      <c r="C21" s="227"/>
      <c r="D21" s="227"/>
      <c r="E21" s="227"/>
      <c r="F21" s="227"/>
      <c r="G21" s="108">
        <f>SUM(G22)</f>
        <v>2116</v>
      </c>
      <c r="H21" s="150">
        <f>SUM(H22)</f>
        <v>39328</v>
      </c>
      <c r="I21" s="108">
        <f t="shared" ref="I21:K22" si="3">SUM(I22)</f>
        <v>46170</v>
      </c>
      <c r="J21" s="108">
        <f t="shared" si="3"/>
        <v>26170</v>
      </c>
      <c r="K21" s="108">
        <f t="shared" si="3"/>
        <v>26170</v>
      </c>
    </row>
    <row r="22" spans="1:11" x14ac:dyDescent="0.2">
      <c r="A22" s="109" t="s">
        <v>122</v>
      </c>
      <c r="B22" s="109" t="s">
        <v>123</v>
      </c>
      <c r="C22" s="243" t="s">
        <v>124</v>
      </c>
      <c r="D22" s="243"/>
      <c r="E22" s="243"/>
      <c r="F22" s="243"/>
      <c r="G22" s="110">
        <f>SUM(G23)</f>
        <v>2116</v>
      </c>
      <c r="H22" s="110">
        <f>SUM(H23)</f>
        <v>39328</v>
      </c>
      <c r="I22" s="110">
        <f t="shared" si="3"/>
        <v>46170</v>
      </c>
      <c r="J22" s="110">
        <f t="shared" si="3"/>
        <v>26170</v>
      </c>
      <c r="K22" s="110">
        <f t="shared" si="3"/>
        <v>26170</v>
      </c>
    </row>
    <row r="23" spans="1:11" x14ac:dyDescent="0.2">
      <c r="A23" s="111" t="s">
        <v>127</v>
      </c>
      <c r="B23" s="111" t="s">
        <v>123</v>
      </c>
      <c r="C23" s="223" t="s">
        <v>128</v>
      </c>
      <c r="D23" s="223"/>
      <c r="E23" s="223"/>
      <c r="F23" s="223"/>
      <c r="G23" s="112">
        <v>2116</v>
      </c>
      <c r="H23" s="112">
        <v>39328</v>
      </c>
      <c r="I23" s="112">
        <v>46170</v>
      </c>
      <c r="J23" s="112">
        <v>26170</v>
      </c>
      <c r="K23" s="112">
        <f>SUM(J23)</f>
        <v>26170</v>
      </c>
    </row>
    <row r="24" spans="1:11" x14ac:dyDescent="0.2">
      <c r="A24" s="227" t="s">
        <v>131</v>
      </c>
      <c r="B24" s="227"/>
      <c r="C24" s="227"/>
      <c r="D24" s="227"/>
      <c r="E24" s="227"/>
      <c r="F24" s="227"/>
      <c r="G24" s="108">
        <f>SUM(G25)</f>
        <v>46688</v>
      </c>
      <c r="H24" s="108">
        <f>SUM(H25)</f>
        <v>50670</v>
      </c>
      <c r="I24" s="108">
        <f>SUM(I25)</f>
        <v>43970</v>
      </c>
      <c r="J24" s="108">
        <f>SUM(J25)</f>
        <v>43970</v>
      </c>
      <c r="K24" s="108">
        <f>SUM(K25)</f>
        <v>43970</v>
      </c>
    </row>
    <row r="25" spans="1:11" x14ac:dyDescent="0.2">
      <c r="A25" s="109" t="s">
        <v>122</v>
      </c>
      <c r="B25" s="109" t="s">
        <v>123</v>
      </c>
      <c r="C25" s="243" t="s">
        <v>124</v>
      </c>
      <c r="D25" s="243"/>
      <c r="E25" s="243"/>
      <c r="F25" s="243"/>
      <c r="G25" s="110">
        <f>SUM(G26+G27)</f>
        <v>46688</v>
      </c>
      <c r="H25" s="110">
        <f>SUM(H26+H27)</f>
        <v>50670</v>
      </c>
      <c r="I25" s="110">
        <f>SUM(I26+I27)</f>
        <v>43970</v>
      </c>
      <c r="J25" s="110">
        <f>SUM(J26+J27)</f>
        <v>43970</v>
      </c>
      <c r="K25" s="110">
        <f>SUM(K26+K27)</f>
        <v>43970</v>
      </c>
    </row>
    <row r="26" spans="1:11" x14ac:dyDescent="0.2">
      <c r="A26" s="111" t="s">
        <v>127</v>
      </c>
      <c r="B26" s="111" t="s">
        <v>123</v>
      </c>
      <c r="C26" s="223" t="s">
        <v>128</v>
      </c>
      <c r="D26" s="223"/>
      <c r="E26" s="223"/>
      <c r="F26" s="223"/>
      <c r="G26" s="112">
        <v>46576</v>
      </c>
      <c r="H26" s="112">
        <v>50400</v>
      </c>
      <c r="I26" s="112">
        <v>43700</v>
      </c>
      <c r="J26" s="112">
        <f>SUM(I26)</f>
        <v>43700</v>
      </c>
      <c r="K26" s="112">
        <f>SUM(J26)</f>
        <v>43700</v>
      </c>
    </row>
    <row r="27" spans="1:11" x14ac:dyDescent="0.2">
      <c r="A27" s="162">
        <v>34</v>
      </c>
      <c r="B27" s="113"/>
      <c r="C27" s="255" t="s">
        <v>167</v>
      </c>
      <c r="D27" s="255"/>
      <c r="E27" s="255"/>
      <c r="F27" s="255"/>
      <c r="G27" s="122">
        <v>112</v>
      </c>
      <c r="H27" s="122">
        <v>270</v>
      </c>
      <c r="I27" s="112">
        <v>270</v>
      </c>
      <c r="J27" s="112">
        <f>SUM(I27)</f>
        <v>270</v>
      </c>
      <c r="K27" s="112">
        <f>SUM(J27)</f>
        <v>270</v>
      </c>
    </row>
    <row r="28" spans="1:11" x14ac:dyDescent="0.2">
      <c r="A28" s="227" t="s">
        <v>132</v>
      </c>
      <c r="B28" s="227"/>
      <c r="C28" s="227"/>
      <c r="D28" s="227"/>
      <c r="E28" s="227"/>
      <c r="F28" s="227"/>
      <c r="G28" s="108">
        <f>SUM(G29)</f>
        <v>238</v>
      </c>
      <c r="H28" s="108">
        <f>SUM(H29)</f>
        <v>135</v>
      </c>
      <c r="I28" s="108">
        <f>SUM(I29)</f>
        <v>1000</v>
      </c>
      <c r="J28" s="108">
        <f>SUM(J29)</f>
        <v>1000</v>
      </c>
      <c r="K28" s="108">
        <f>SUM(K29)</f>
        <v>1000</v>
      </c>
    </row>
    <row r="29" spans="1:11" x14ac:dyDescent="0.2">
      <c r="A29" s="109" t="s">
        <v>122</v>
      </c>
      <c r="B29" s="109" t="s">
        <v>123</v>
      </c>
      <c r="C29" s="243" t="s">
        <v>124</v>
      </c>
      <c r="D29" s="243"/>
      <c r="E29" s="243"/>
      <c r="F29" s="243"/>
      <c r="G29" s="110">
        <f>SUM(G30+G31)</f>
        <v>238</v>
      </c>
      <c r="H29" s="110">
        <f>SUM(H30+H31)</f>
        <v>135</v>
      </c>
      <c r="I29" s="110">
        <f>SUM(I30+I31)</f>
        <v>1000</v>
      </c>
      <c r="J29" s="110">
        <f>SUM(J30+J31)</f>
        <v>1000</v>
      </c>
      <c r="K29" s="110">
        <f>SUM(K30+K31)</f>
        <v>1000</v>
      </c>
    </row>
    <row r="30" spans="1:11" x14ac:dyDescent="0.2">
      <c r="A30" s="111" t="s">
        <v>127</v>
      </c>
      <c r="B30" s="111" t="s">
        <v>123</v>
      </c>
      <c r="C30" s="223" t="s">
        <v>128</v>
      </c>
      <c r="D30" s="223"/>
      <c r="E30" s="223"/>
      <c r="F30" s="223"/>
      <c r="G30" s="112">
        <v>238</v>
      </c>
      <c r="H30" s="112">
        <v>135</v>
      </c>
      <c r="I30" s="112">
        <v>1000</v>
      </c>
      <c r="J30" s="112">
        <f>SUM(I30)</f>
        <v>1000</v>
      </c>
      <c r="K30" s="112">
        <f>SUM(J30)</f>
        <v>1000</v>
      </c>
    </row>
    <row r="31" spans="1:11" x14ac:dyDescent="0.2">
      <c r="A31" s="111" t="s">
        <v>133</v>
      </c>
      <c r="B31" s="111"/>
      <c r="C31" s="223" t="s">
        <v>129</v>
      </c>
      <c r="D31" s="223"/>
      <c r="E31" s="223"/>
      <c r="F31" s="223"/>
      <c r="G31" s="112">
        <v>0</v>
      </c>
      <c r="H31" s="112">
        <v>0</v>
      </c>
      <c r="I31" s="112">
        <v>0</v>
      </c>
      <c r="J31" s="112">
        <v>0</v>
      </c>
      <c r="K31" s="112">
        <v>0</v>
      </c>
    </row>
    <row r="32" spans="1:11" x14ac:dyDescent="0.2">
      <c r="A32" s="227" t="s">
        <v>134</v>
      </c>
      <c r="B32" s="227"/>
      <c r="C32" s="227"/>
      <c r="D32" s="227"/>
      <c r="E32" s="227"/>
      <c r="F32" s="227"/>
      <c r="G32" s="108">
        <f>SUM(G33)</f>
        <v>2048</v>
      </c>
      <c r="H32" s="108">
        <f>SUM(H33)</f>
        <v>7112</v>
      </c>
      <c r="I32" s="108">
        <f t="shared" ref="I32:K33" si="4">SUM(I33)</f>
        <v>3320</v>
      </c>
      <c r="J32" s="108">
        <f t="shared" si="4"/>
        <v>3320</v>
      </c>
      <c r="K32" s="108">
        <f t="shared" si="4"/>
        <v>3320</v>
      </c>
    </row>
    <row r="33" spans="1:11" x14ac:dyDescent="0.2">
      <c r="A33" s="109" t="s">
        <v>122</v>
      </c>
      <c r="B33" s="109" t="s">
        <v>123</v>
      </c>
      <c r="C33" s="243" t="s">
        <v>124</v>
      </c>
      <c r="D33" s="243"/>
      <c r="E33" s="243"/>
      <c r="F33" s="243"/>
      <c r="G33" s="110">
        <f>SUM(G34)</f>
        <v>2048</v>
      </c>
      <c r="H33" s="110">
        <f>SUM(H34)</f>
        <v>7112</v>
      </c>
      <c r="I33" s="110">
        <f t="shared" si="4"/>
        <v>3320</v>
      </c>
      <c r="J33" s="110">
        <f t="shared" si="4"/>
        <v>3320</v>
      </c>
      <c r="K33" s="110">
        <f t="shared" si="4"/>
        <v>3320</v>
      </c>
    </row>
    <row r="34" spans="1:11" x14ac:dyDescent="0.2">
      <c r="A34" s="111" t="s">
        <v>127</v>
      </c>
      <c r="B34" s="111"/>
      <c r="C34" s="223" t="s">
        <v>128</v>
      </c>
      <c r="D34" s="223"/>
      <c r="E34" s="223"/>
      <c r="F34" s="223"/>
      <c r="G34" s="112">
        <v>2048</v>
      </c>
      <c r="H34" s="112">
        <v>7112</v>
      </c>
      <c r="I34" s="112">
        <v>3320</v>
      </c>
      <c r="J34" s="112">
        <v>3320</v>
      </c>
      <c r="K34" s="112">
        <v>3320</v>
      </c>
    </row>
    <row r="35" spans="1:11" x14ac:dyDescent="0.2">
      <c r="A35" s="250" t="s">
        <v>135</v>
      </c>
      <c r="B35" s="250"/>
      <c r="C35" s="250"/>
      <c r="D35" s="250"/>
      <c r="E35" s="250"/>
      <c r="F35" s="250"/>
      <c r="G35" s="115">
        <f>SUM(G36)</f>
        <v>0</v>
      </c>
      <c r="H35" s="115">
        <f>SUM(H36)</f>
        <v>0</v>
      </c>
      <c r="I35" s="108">
        <f>SUM(I36)</f>
        <v>0</v>
      </c>
      <c r="J35" s="108">
        <f t="shared" ref="I35:K36" si="5">SUM(J36)</f>
        <v>0</v>
      </c>
      <c r="K35" s="108">
        <f t="shared" si="5"/>
        <v>0</v>
      </c>
    </row>
    <row r="36" spans="1:11" x14ac:dyDescent="0.2">
      <c r="A36" s="109" t="s">
        <v>122</v>
      </c>
      <c r="B36" s="109" t="s">
        <v>123</v>
      </c>
      <c r="C36" s="243" t="s">
        <v>124</v>
      </c>
      <c r="D36" s="243"/>
      <c r="E36" s="243"/>
      <c r="F36" s="243"/>
      <c r="G36" s="124">
        <f>SUM(G37)</f>
        <v>0</v>
      </c>
      <c r="H36" s="110">
        <f>SUM(H37)</f>
        <v>0</v>
      </c>
      <c r="I36" s="110">
        <f t="shared" si="5"/>
        <v>0</v>
      </c>
      <c r="J36" s="110">
        <f t="shared" si="5"/>
        <v>0</v>
      </c>
      <c r="K36" s="110">
        <f t="shared" si="5"/>
        <v>0</v>
      </c>
    </row>
    <row r="37" spans="1:11" x14ac:dyDescent="0.2">
      <c r="A37" s="165">
        <v>32</v>
      </c>
      <c r="B37" s="111" t="s">
        <v>123</v>
      </c>
      <c r="C37" s="223" t="s">
        <v>33</v>
      </c>
      <c r="D37" s="223"/>
      <c r="E37" s="223"/>
      <c r="F37" s="223"/>
      <c r="G37" s="122">
        <v>0</v>
      </c>
      <c r="H37" s="112">
        <v>0</v>
      </c>
      <c r="I37" s="112">
        <v>0</v>
      </c>
      <c r="J37" s="112">
        <v>0</v>
      </c>
      <c r="K37" s="112">
        <v>0</v>
      </c>
    </row>
    <row r="38" spans="1:11" x14ac:dyDescent="0.2">
      <c r="A38" s="250" t="s">
        <v>136</v>
      </c>
      <c r="B38" s="250"/>
      <c r="C38" s="250"/>
      <c r="D38" s="250"/>
      <c r="E38" s="250"/>
      <c r="F38" s="250"/>
      <c r="G38" s="115">
        <f>SUM(G39)</f>
        <v>95</v>
      </c>
      <c r="H38" s="115">
        <f>SUM(H39)</f>
        <v>230</v>
      </c>
      <c r="I38" s="108">
        <f>SUM(I39)</f>
        <v>230</v>
      </c>
      <c r="J38" s="108">
        <f t="shared" ref="I38:K39" si="6">SUM(J39)</f>
        <v>230</v>
      </c>
      <c r="K38" s="108">
        <f t="shared" si="6"/>
        <v>230</v>
      </c>
    </row>
    <row r="39" spans="1:11" x14ac:dyDescent="0.2">
      <c r="A39" s="109" t="s">
        <v>122</v>
      </c>
      <c r="B39" s="109" t="s">
        <v>123</v>
      </c>
      <c r="C39" s="243" t="s">
        <v>124</v>
      </c>
      <c r="D39" s="243"/>
      <c r="E39" s="243"/>
      <c r="F39" s="243"/>
      <c r="G39" s="124">
        <f>SUM(G40)</f>
        <v>95</v>
      </c>
      <c r="H39" s="110">
        <f>SUM(H40)</f>
        <v>230</v>
      </c>
      <c r="I39" s="110">
        <f t="shared" si="6"/>
        <v>230</v>
      </c>
      <c r="J39" s="110">
        <f t="shared" si="6"/>
        <v>230</v>
      </c>
      <c r="K39" s="110">
        <f t="shared" si="6"/>
        <v>230</v>
      </c>
    </row>
    <row r="40" spans="1:11" x14ac:dyDescent="0.2">
      <c r="A40" s="165">
        <v>32</v>
      </c>
      <c r="B40" s="111" t="s">
        <v>123</v>
      </c>
      <c r="C40" s="223" t="s">
        <v>33</v>
      </c>
      <c r="D40" s="223"/>
      <c r="E40" s="223"/>
      <c r="F40" s="223"/>
      <c r="G40" s="122">
        <v>95</v>
      </c>
      <c r="H40" s="112">
        <v>230</v>
      </c>
      <c r="I40" s="112">
        <v>230</v>
      </c>
      <c r="J40" s="112">
        <v>230</v>
      </c>
      <c r="K40" s="112">
        <v>230</v>
      </c>
    </row>
    <row r="41" spans="1:11" x14ac:dyDescent="0.2">
      <c r="A41" s="250" t="s">
        <v>137</v>
      </c>
      <c r="B41" s="250"/>
      <c r="C41" s="250"/>
      <c r="D41" s="250"/>
      <c r="E41" s="250"/>
      <c r="F41" s="250"/>
      <c r="G41" s="115">
        <f>SUM(G42)</f>
        <v>0</v>
      </c>
      <c r="H41" s="115">
        <f>SUM(H42)</f>
        <v>0</v>
      </c>
      <c r="I41" s="108">
        <f>SUM(I42)</f>
        <v>0</v>
      </c>
      <c r="J41" s="108">
        <f>SUM(J42)</f>
        <v>0</v>
      </c>
      <c r="K41" s="108">
        <f>SUM(K42)</f>
        <v>0</v>
      </c>
    </row>
    <row r="42" spans="1:11" x14ac:dyDescent="0.2">
      <c r="A42" s="109" t="s">
        <v>122</v>
      </c>
      <c r="B42" s="109" t="s">
        <v>123</v>
      </c>
      <c r="C42" s="243" t="s">
        <v>124</v>
      </c>
      <c r="D42" s="243"/>
      <c r="E42" s="243"/>
      <c r="F42" s="243"/>
      <c r="G42" s="124">
        <f>SUM(G43+G44)</f>
        <v>0</v>
      </c>
      <c r="H42" s="110">
        <f>SUM(H43:H44)</f>
        <v>0</v>
      </c>
      <c r="I42" s="110">
        <f>SUM(I44)</f>
        <v>0</v>
      </c>
      <c r="J42" s="110">
        <f>SUM(J44)</f>
        <v>0</v>
      </c>
      <c r="K42" s="110">
        <f>SUM(K44)</f>
        <v>0</v>
      </c>
    </row>
    <row r="43" spans="1:11" x14ac:dyDescent="0.2">
      <c r="A43" s="165">
        <v>32</v>
      </c>
      <c r="B43" s="111"/>
      <c r="C43" s="217" t="s">
        <v>33</v>
      </c>
      <c r="D43" s="218"/>
      <c r="E43" s="218"/>
      <c r="F43" s="219"/>
      <c r="G43" s="122">
        <v>0</v>
      </c>
      <c r="H43" s="112">
        <v>0</v>
      </c>
      <c r="I43" s="112"/>
      <c r="J43" s="112"/>
      <c r="K43" s="112"/>
    </row>
    <row r="44" spans="1:11" x14ac:dyDescent="0.2">
      <c r="A44" s="165">
        <v>38</v>
      </c>
      <c r="B44" s="111" t="s">
        <v>123</v>
      </c>
      <c r="C44" s="223" t="s">
        <v>91</v>
      </c>
      <c r="D44" s="223"/>
      <c r="E44" s="223"/>
      <c r="F44" s="223"/>
      <c r="G44" s="122">
        <v>0</v>
      </c>
      <c r="H44" s="112">
        <v>0</v>
      </c>
      <c r="I44" s="112">
        <v>0</v>
      </c>
      <c r="J44" s="112">
        <v>0</v>
      </c>
      <c r="K44" s="112">
        <v>0</v>
      </c>
    </row>
    <row r="45" spans="1:11" x14ac:dyDescent="0.2">
      <c r="A45" s="244" t="s">
        <v>138</v>
      </c>
      <c r="B45" s="244"/>
      <c r="C45" s="244"/>
      <c r="D45" s="244"/>
      <c r="E45" s="244"/>
      <c r="F45" s="244"/>
      <c r="G45" s="107">
        <f>SUM(G49+G53)</f>
        <v>16620</v>
      </c>
      <c r="H45" s="107">
        <f>SUM(H49+H53+H46)</f>
        <v>7590</v>
      </c>
      <c r="I45" s="107">
        <f>SUM(I46+I49+I53)</f>
        <v>4000</v>
      </c>
      <c r="J45" s="107">
        <f>SUM(J49+J53)</f>
        <v>0</v>
      </c>
      <c r="K45" s="107">
        <f>SUM(K49+K53)</f>
        <v>0</v>
      </c>
    </row>
    <row r="46" spans="1:11" x14ac:dyDescent="0.2">
      <c r="A46" s="227" t="s">
        <v>139</v>
      </c>
      <c r="B46" s="227"/>
      <c r="C46" s="227"/>
      <c r="D46" s="227"/>
      <c r="E46" s="227"/>
      <c r="F46" s="227"/>
      <c r="G46" s="108">
        <f>SUM(G47)</f>
        <v>0</v>
      </c>
      <c r="H46" s="108">
        <f>SUM(H47)</f>
        <v>3590</v>
      </c>
      <c r="I46" s="108">
        <f t="shared" ref="I46:K47" si="7">SUM(I47)</f>
        <v>0</v>
      </c>
      <c r="J46" s="108">
        <f t="shared" si="7"/>
        <v>0</v>
      </c>
      <c r="K46" s="108">
        <f t="shared" si="7"/>
        <v>0</v>
      </c>
    </row>
    <row r="47" spans="1:11" x14ac:dyDescent="0.2">
      <c r="A47" s="109" t="s">
        <v>140</v>
      </c>
      <c r="B47" s="109"/>
      <c r="C47" s="243" t="s">
        <v>141</v>
      </c>
      <c r="D47" s="243"/>
      <c r="E47" s="243"/>
      <c r="F47" s="243"/>
      <c r="G47" s="110">
        <f>SUM(G48)</f>
        <v>0</v>
      </c>
      <c r="H47" s="110">
        <f>SUM(H48)</f>
        <v>3590</v>
      </c>
      <c r="I47" s="110">
        <f t="shared" si="7"/>
        <v>0</v>
      </c>
      <c r="J47" s="110">
        <f t="shared" si="7"/>
        <v>0</v>
      </c>
      <c r="K47" s="110">
        <f t="shared" si="7"/>
        <v>0</v>
      </c>
    </row>
    <row r="48" spans="1:11" x14ac:dyDescent="0.2">
      <c r="A48" s="111">
        <v>42</v>
      </c>
      <c r="B48" s="111"/>
      <c r="C48" s="223" t="s">
        <v>142</v>
      </c>
      <c r="D48" s="223"/>
      <c r="E48" s="223"/>
      <c r="F48" s="223"/>
      <c r="G48" s="112"/>
      <c r="H48" s="112">
        <v>3590</v>
      </c>
      <c r="I48" s="112">
        <v>0</v>
      </c>
      <c r="J48" s="112">
        <v>0</v>
      </c>
      <c r="K48" s="112">
        <v>0</v>
      </c>
    </row>
    <row r="49" spans="1:11" x14ac:dyDescent="0.2">
      <c r="A49" s="227" t="s">
        <v>143</v>
      </c>
      <c r="B49" s="227"/>
      <c r="C49" s="227"/>
      <c r="D49" s="227"/>
      <c r="E49" s="227"/>
      <c r="F49" s="227"/>
      <c r="G49" s="108">
        <f>SUM(G50)</f>
        <v>0</v>
      </c>
      <c r="H49" s="108">
        <f>SUM(H50)</f>
        <v>0</v>
      </c>
      <c r="I49" s="108">
        <f t="shared" ref="I49:K50" si="8">SUM(I50)</f>
        <v>0</v>
      </c>
      <c r="J49" s="108">
        <f t="shared" si="8"/>
        <v>0</v>
      </c>
      <c r="K49" s="108">
        <f t="shared" si="8"/>
        <v>0</v>
      </c>
    </row>
    <row r="50" spans="1:11" x14ac:dyDescent="0.2">
      <c r="A50" s="109" t="s">
        <v>140</v>
      </c>
      <c r="B50" s="109"/>
      <c r="C50" s="243" t="s">
        <v>141</v>
      </c>
      <c r="D50" s="243"/>
      <c r="E50" s="243"/>
      <c r="F50" s="243"/>
      <c r="G50" s="110">
        <f>SUM(G51)</f>
        <v>0</v>
      </c>
      <c r="H50" s="110">
        <f>SUM(H51)</f>
        <v>0</v>
      </c>
      <c r="I50" s="110">
        <f t="shared" si="8"/>
        <v>0</v>
      </c>
      <c r="J50" s="110">
        <f t="shared" si="8"/>
        <v>0</v>
      </c>
      <c r="K50" s="110">
        <f t="shared" si="8"/>
        <v>0</v>
      </c>
    </row>
    <row r="51" spans="1:11" x14ac:dyDescent="0.2">
      <c r="A51" s="165">
        <v>42</v>
      </c>
      <c r="B51" s="111"/>
      <c r="C51" s="223" t="s">
        <v>142</v>
      </c>
      <c r="D51" s="223"/>
      <c r="E51" s="223"/>
      <c r="F51" s="223"/>
      <c r="G51" s="112"/>
      <c r="H51" s="112">
        <v>0</v>
      </c>
      <c r="I51" s="112">
        <v>0</v>
      </c>
      <c r="J51" s="112">
        <v>0</v>
      </c>
      <c r="K51" s="112">
        <v>0</v>
      </c>
    </row>
    <row r="52" spans="1:11" x14ac:dyDescent="0.2">
      <c r="A52" s="160"/>
      <c r="B52" s="163"/>
      <c r="C52" s="252"/>
      <c r="D52" s="253"/>
      <c r="E52" s="253"/>
      <c r="F52" s="254"/>
      <c r="G52" s="125"/>
      <c r="H52" s="125"/>
      <c r="I52" s="126"/>
      <c r="J52" s="126"/>
      <c r="K52" s="126"/>
    </row>
    <row r="53" spans="1:11" x14ac:dyDescent="0.2">
      <c r="A53" s="227" t="s">
        <v>144</v>
      </c>
      <c r="B53" s="227"/>
      <c r="C53" s="227"/>
      <c r="D53" s="227"/>
      <c r="E53" s="227"/>
      <c r="F53" s="227"/>
      <c r="G53" s="108">
        <f>SUM(G54)</f>
        <v>16620</v>
      </c>
      <c r="H53" s="108">
        <f>SUM(H54)</f>
        <v>4000</v>
      </c>
      <c r="I53" s="108">
        <f t="shared" ref="I53:K54" si="9">SUM(I54)</f>
        <v>4000</v>
      </c>
      <c r="J53" s="108">
        <f t="shared" si="9"/>
        <v>0</v>
      </c>
      <c r="K53" s="108">
        <f t="shared" si="9"/>
        <v>0</v>
      </c>
    </row>
    <row r="54" spans="1:11" x14ac:dyDescent="0.2">
      <c r="A54" s="109" t="s">
        <v>140</v>
      </c>
      <c r="B54" s="109" t="s">
        <v>123</v>
      </c>
      <c r="C54" s="243" t="s">
        <v>141</v>
      </c>
      <c r="D54" s="243"/>
      <c r="E54" s="243"/>
      <c r="F54" s="243"/>
      <c r="G54" s="110">
        <f>SUM(G55)</f>
        <v>16620</v>
      </c>
      <c r="H54" s="110">
        <f>SUM(H55)</f>
        <v>4000</v>
      </c>
      <c r="I54" s="110">
        <f t="shared" si="9"/>
        <v>4000</v>
      </c>
      <c r="J54" s="110">
        <f t="shared" si="9"/>
        <v>0</v>
      </c>
      <c r="K54" s="110">
        <f t="shared" si="9"/>
        <v>0</v>
      </c>
    </row>
    <row r="55" spans="1:11" x14ac:dyDescent="0.2">
      <c r="A55" s="165">
        <v>42</v>
      </c>
      <c r="B55" s="111" t="s">
        <v>123</v>
      </c>
      <c r="C55" s="223" t="s">
        <v>142</v>
      </c>
      <c r="D55" s="223"/>
      <c r="E55" s="223"/>
      <c r="F55" s="223"/>
      <c r="G55" s="112">
        <v>16620</v>
      </c>
      <c r="H55" s="112">
        <v>4000</v>
      </c>
      <c r="I55" s="112">
        <v>4000</v>
      </c>
      <c r="J55" s="112">
        <v>0</v>
      </c>
      <c r="K55" s="112">
        <f>SUM(J55)</f>
        <v>0</v>
      </c>
    </row>
    <row r="56" spans="1:11" x14ac:dyDescent="0.2">
      <c r="A56" s="105"/>
      <c r="B56" s="105"/>
      <c r="C56" s="251"/>
      <c r="D56" s="251"/>
      <c r="E56" s="251"/>
      <c r="F56" s="251"/>
      <c r="G56" s="151"/>
      <c r="H56" s="151"/>
      <c r="I56" s="151"/>
      <c r="J56" s="151"/>
      <c r="K56" s="151"/>
    </row>
    <row r="57" spans="1:11" x14ac:dyDescent="0.2">
      <c r="A57" s="244" t="s">
        <v>145</v>
      </c>
      <c r="B57" s="244"/>
      <c r="C57" s="244"/>
      <c r="D57" s="244"/>
      <c r="E57" s="244"/>
      <c r="F57" s="244"/>
      <c r="G57" s="107">
        <f>SUM(G58+G62+G90+G106+G110+G114+G121)</f>
        <v>446866</v>
      </c>
      <c r="H57" s="107">
        <f>SUM(H58+H62+H90+H106+H110+H114+H121)</f>
        <v>702327</v>
      </c>
      <c r="I57" s="107">
        <f>SUM(I58+I62+I90+I106+I110+I114+I121+I125+I129)</f>
        <v>923607</v>
      </c>
      <c r="J57" s="107">
        <f>SUM(J58+J62+J90+J106+J110+J114+J121+J125+J129)</f>
        <v>822307</v>
      </c>
      <c r="K57" s="107">
        <f>SUM(K58+K62+K90+K106+K110+K114+K121+K125+K129)</f>
        <v>676507</v>
      </c>
    </row>
    <row r="58" spans="1:11" x14ac:dyDescent="0.2">
      <c r="A58" s="244" t="s">
        <v>146</v>
      </c>
      <c r="B58" s="244"/>
      <c r="C58" s="244"/>
      <c r="D58" s="244"/>
      <c r="E58" s="244"/>
      <c r="F58" s="244"/>
      <c r="G58" s="107">
        <f>SUM(G59)</f>
        <v>144333</v>
      </c>
      <c r="H58" s="107">
        <f>SUM(H59)</f>
        <v>175700</v>
      </c>
      <c r="I58" s="107">
        <f>SUM(I59)</f>
        <v>187180</v>
      </c>
      <c r="J58" s="107">
        <f>SUM(J59)</f>
        <v>187180</v>
      </c>
      <c r="K58" s="107">
        <f>SUM(K59)</f>
        <v>187180</v>
      </c>
    </row>
    <row r="59" spans="1:11" x14ac:dyDescent="0.2">
      <c r="A59" s="227" t="s">
        <v>147</v>
      </c>
      <c r="B59" s="227"/>
      <c r="C59" s="227"/>
      <c r="D59" s="227"/>
      <c r="E59" s="227"/>
      <c r="F59" s="227"/>
      <c r="G59" s="108">
        <f>SUM(G60)</f>
        <v>144333</v>
      </c>
      <c r="H59" s="108">
        <f>SUM(H60)</f>
        <v>175700</v>
      </c>
      <c r="I59" s="108">
        <f>SUM(I60)</f>
        <v>187180</v>
      </c>
      <c r="J59" s="108">
        <f t="shared" ref="I59:K60" si="10">SUM(J60)</f>
        <v>187180</v>
      </c>
      <c r="K59" s="108">
        <f t="shared" si="10"/>
        <v>187180</v>
      </c>
    </row>
    <row r="60" spans="1:11" x14ac:dyDescent="0.2">
      <c r="A60" s="109" t="s">
        <v>122</v>
      </c>
      <c r="B60" s="109" t="s">
        <v>123</v>
      </c>
      <c r="C60" s="243" t="s">
        <v>124</v>
      </c>
      <c r="D60" s="243"/>
      <c r="E60" s="243"/>
      <c r="F60" s="243"/>
      <c r="G60" s="110">
        <f>SUM(G61)</f>
        <v>144333</v>
      </c>
      <c r="H60" s="110">
        <f>SUM(H61)</f>
        <v>175700</v>
      </c>
      <c r="I60" s="110">
        <f t="shared" si="10"/>
        <v>187180</v>
      </c>
      <c r="J60" s="110">
        <f t="shared" si="10"/>
        <v>187180</v>
      </c>
      <c r="K60" s="110">
        <f t="shared" si="10"/>
        <v>187180</v>
      </c>
    </row>
    <row r="61" spans="1:11" x14ac:dyDescent="0.2">
      <c r="A61" s="111" t="s">
        <v>125</v>
      </c>
      <c r="B61" s="111" t="s">
        <v>123</v>
      </c>
      <c r="C61" s="223" t="s">
        <v>126</v>
      </c>
      <c r="D61" s="223"/>
      <c r="E61" s="223"/>
      <c r="F61" s="223"/>
      <c r="G61" s="112">
        <v>144333</v>
      </c>
      <c r="H61" s="112">
        <v>175700</v>
      </c>
      <c r="I61" s="112">
        <v>187180</v>
      </c>
      <c r="J61" s="112">
        <f>SUM(I61)</f>
        <v>187180</v>
      </c>
      <c r="K61" s="112">
        <f>SUM(J61)</f>
        <v>187180</v>
      </c>
    </row>
    <row r="62" spans="1:11" x14ac:dyDescent="0.2">
      <c r="A62" s="244" t="s">
        <v>148</v>
      </c>
      <c r="B62" s="244"/>
      <c r="C62" s="244"/>
      <c r="D62" s="244"/>
      <c r="E62" s="244"/>
      <c r="F62" s="244"/>
      <c r="G62" s="107">
        <f>SUM(G63+G67+G71+G74+G77+G80+G83+G87)</f>
        <v>257758</v>
      </c>
      <c r="H62" s="107">
        <f>SUM(H63+H67+H71+H74+H77+H80+H83+H87)</f>
        <v>355646</v>
      </c>
      <c r="I62" s="107">
        <f>SUM(I63+I67+I71+I74+I77+I80+I83+I87)</f>
        <v>473987</v>
      </c>
      <c r="J62" s="107">
        <f>SUM(J63+J67+J71+J74+J77+J80+J83+J87)</f>
        <v>473987</v>
      </c>
      <c r="K62" s="107">
        <f>SUM(K63+K67+K71+K74+K77+K80+K83+K87)</f>
        <v>473987</v>
      </c>
    </row>
    <row r="63" spans="1:11" x14ac:dyDescent="0.2">
      <c r="A63" s="227" t="s">
        <v>149</v>
      </c>
      <c r="B63" s="227"/>
      <c r="C63" s="227"/>
      <c r="D63" s="227"/>
      <c r="E63" s="227"/>
      <c r="F63" s="227"/>
      <c r="G63" s="108">
        <f>SUM(G64)</f>
        <v>59299</v>
      </c>
      <c r="H63" s="108">
        <f>SUM(H64)</f>
        <v>66018</v>
      </c>
      <c r="I63" s="108">
        <f>SUM(I64)</f>
        <v>79149</v>
      </c>
      <c r="J63" s="108">
        <f>SUM(J64)</f>
        <v>79149</v>
      </c>
      <c r="K63" s="108">
        <f>SUM(K64)</f>
        <v>79149</v>
      </c>
    </row>
    <row r="64" spans="1:11" x14ac:dyDescent="0.2">
      <c r="A64" s="109" t="s">
        <v>122</v>
      </c>
      <c r="B64" s="109" t="s">
        <v>123</v>
      </c>
      <c r="C64" s="243" t="s">
        <v>124</v>
      </c>
      <c r="D64" s="243"/>
      <c r="E64" s="243"/>
      <c r="F64" s="243"/>
      <c r="G64" s="110">
        <f>SUM(G65+G66)</f>
        <v>59299</v>
      </c>
      <c r="H64" s="110">
        <f>SUM(H65+H66)</f>
        <v>66018</v>
      </c>
      <c r="I64" s="110">
        <f>SUM(I65+I66)</f>
        <v>79149</v>
      </c>
      <c r="J64" s="110">
        <f>SUM(J65+J66)</f>
        <v>79149</v>
      </c>
      <c r="K64" s="110">
        <f>SUM(K65+K66)</f>
        <v>79149</v>
      </c>
    </row>
    <row r="65" spans="1:11" x14ac:dyDescent="0.2">
      <c r="A65" s="111" t="s">
        <v>127</v>
      </c>
      <c r="B65" s="111" t="s">
        <v>123</v>
      </c>
      <c r="C65" s="223" t="s">
        <v>128</v>
      </c>
      <c r="D65" s="223"/>
      <c r="E65" s="223"/>
      <c r="F65" s="223"/>
      <c r="G65" s="112">
        <v>59299</v>
      </c>
      <c r="H65" s="112">
        <v>65968</v>
      </c>
      <c r="I65" s="112">
        <v>79099</v>
      </c>
      <c r="J65" s="112">
        <f>SUM(I65)</f>
        <v>79099</v>
      </c>
      <c r="K65" s="112">
        <f>SUM(J65)</f>
        <v>79099</v>
      </c>
    </row>
    <row r="66" spans="1:11" x14ac:dyDescent="0.2">
      <c r="A66" s="165">
        <v>34</v>
      </c>
      <c r="B66" s="113"/>
      <c r="C66" s="217" t="s">
        <v>69</v>
      </c>
      <c r="D66" s="218"/>
      <c r="E66" s="218"/>
      <c r="F66" s="219"/>
      <c r="G66" s="112">
        <v>0</v>
      </c>
      <c r="H66" s="112">
        <v>50</v>
      </c>
      <c r="I66" s="114">
        <v>50</v>
      </c>
      <c r="J66" s="112">
        <v>50</v>
      </c>
      <c r="K66" s="112">
        <v>50</v>
      </c>
    </row>
    <row r="67" spans="1:11" x14ac:dyDescent="0.2">
      <c r="A67" s="227" t="s">
        <v>132</v>
      </c>
      <c r="B67" s="227"/>
      <c r="C67" s="227"/>
      <c r="D67" s="227"/>
      <c r="E67" s="227"/>
      <c r="F67" s="227"/>
      <c r="G67" s="108">
        <f>SUM(G68)</f>
        <v>131653</v>
      </c>
      <c r="H67" s="108">
        <f>SUM(H68)</f>
        <v>199207</v>
      </c>
      <c r="I67" s="108">
        <f>SUM(I68)</f>
        <v>238768</v>
      </c>
      <c r="J67" s="108">
        <f>SUM(J68)</f>
        <v>238768</v>
      </c>
      <c r="K67" s="108">
        <f>SUM(K68)</f>
        <v>238768</v>
      </c>
    </row>
    <row r="68" spans="1:11" x14ac:dyDescent="0.2">
      <c r="A68" s="109" t="s">
        <v>122</v>
      </c>
      <c r="B68" s="109" t="s">
        <v>123</v>
      </c>
      <c r="C68" s="243" t="s">
        <v>124</v>
      </c>
      <c r="D68" s="243"/>
      <c r="E68" s="243"/>
      <c r="F68" s="243"/>
      <c r="G68" s="110">
        <f>SUM(G69+G70)</f>
        <v>131653</v>
      </c>
      <c r="H68" s="110">
        <f>SUM(H69+H70)</f>
        <v>199207</v>
      </c>
      <c r="I68" s="110">
        <f>SUM(I69+I70)</f>
        <v>238768</v>
      </c>
      <c r="J68" s="110">
        <f>SUM(J69+J70)</f>
        <v>238768</v>
      </c>
      <c r="K68" s="110">
        <f>SUM(K69+K70)</f>
        <v>238768</v>
      </c>
    </row>
    <row r="69" spans="1:11" x14ac:dyDescent="0.2">
      <c r="A69" s="111" t="s">
        <v>127</v>
      </c>
      <c r="B69" s="111" t="s">
        <v>123</v>
      </c>
      <c r="C69" s="223" t="s">
        <v>128</v>
      </c>
      <c r="D69" s="223"/>
      <c r="E69" s="223"/>
      <c r="F69" s="223"/>
      <c r="G69" s="112">
        <v>131517</v>
      </c>
      <c r="H69" s="112">
        <v>198637</v>
      </c>
      <c r="I69" s="112">
        <v>238248</v>
      </c>
      <c r="J69" s="112">
        <v>238248</v>
      </c>
      <c r="K69" s="112">
        <v>238248</v>
      </c>
    </row>
    <row r="70" spans="1:11" x14ac:dyDescent="0.2">
      <c r="A70" s="165">
        <v>34</v>
      </c>
      <c r="B70" s="113"/>
      <c r="C70" s="217" t="s">
        <v>69</v>
      </c>
      <c r="D70" s="218"/>
      <c r="E70" s="218"/>
      <c r="F70" s="219"/>
      <c r="G70" s="112">
        <v>136</v>
      </c>
      <c r="H70" s="112">
        <v>570</v>
      </c>
      <c r="I70" s="112">
        <v>520</v>
      </c>
      <c r="J70" s="112">
        <v>520</v>
      </c>
      <c r="K70" s="112">
        <v>520</v>
      </c>
    </row>
    <row r="71" spans="1:11" x14ac:dyDescent="0.2">
      <c r="A71" s="227" t="s">
        <v>143</v>
      </c>
      <c r="B71" s="227"/>
      <c r="C71" s="227"/>
      <c r="D71" s="227"/>
      <c r="E71" s="227"/>
      <c r="F71" s="227"/>
      <c r="G71" s="108">
        <f>SUM(G72)</f>
        <v>27580</v>
      </c>
      <c r="H71" s="108">
        <f>SUM(H72)</f>
        <v>32344</v>
      </c>
      <c r="I71" s="108">
        <f t="shared" ref="I71:K72" si="11">SUM(I72)</f>
        <v>75446</v>
      </c>
      <c r="J71" s="108">
        <f t="shared" si="11"/>
        <v>75446</v>
      </c>
      <c r="K71" s="108">
        <f t="shared" si="11"/>
        <v>75446</v>
      </c>
    </row>
    <row r="72" spans="1:11" x14ac:dyDescent="0.2">
      <c r="A72" s="109" t="s">
        <v>122</v>
      </c>
      <c r="B72" s="109" t="s">
        <v>123</v>
      </c>
      <c r="C72" s="243" t="s">
        <v>124</v>
      </c>
      <c r="D72" s="243"/>
      <c r="E72" s="243"/>
      <c r="F72" s="243"/>
      <c r="G72" s="110">
        <f>SUM(G73)</f>
        <v>27580</v>
      </c>
      <c r="H72" s="110">
        <f>SUM(H73)</f>
        <v>32344</v>
      </c>
      <c r="I72" s="110">
        <f t="shared" si="11"/>
        <v>75446</v>
      </c>
      <c r="J72" s="110">
        <f t="shared" si="11"/>
        <v>75446</v>
      </c>
      <c r="K72" s="110">
        <f t="shared" si="11"/>
        <v>75446</v>
      </c>
    </row>
    <row r="73" spans="1:11" x14ac:dyDescent="0.2">
      <c r="A73" s="111" t="s">
        <v>127</v>
      </c>
      <c r="B73" s="111" t="s">
        <v>123</v>
      </c>
      <c r="C73" s="223" t="s">
        <v>128</v>
      </c>
      <c r="D73" s="223"/>
      <c r="E73" s="223"/>
      <c r="F73" s="223"/>
      <c r="G73" s="112">
        <v>27580</v>
      </c>
      <c r="H73" s="112">
        <v>32344</v>
      </c>
      <c r="I73" s="112">
        <v>75446</v>
      </c>
      <c r="J73" s="112">
        <f>SUM(I73)</f>
        <v>75446</v>
      </c>
      <c r="K73" s="112">
        <f>SUM(J73)</f>
        <v>75446</v>
      </c>
    </row>
    <row r="74" spans="1:11" x14ac:dyDescent="0.2">
      <c r="A74" s="227" t="s">
        <v>150</v>
      </c>
      <c r="B74" s="227"/>
      <c r="C74" s="227"/>
      <c r="D74" s="227"/>
      <c r="E74" s="227"/>
      <c r="F74" s="227"/>
      <c r="G74" s="108">
        <f>SUM(G75)</f>
        <v>13933</v>
      </c>
      <c r="H74" s="108">
        <f>SUM(H75)</f>
        <v>16476</v>
      </c>
      <c r="I74" s="108">
        <f t="shared" ref="I74:K75" si="12">SUM(I75)</f>
        <v>22576</v>
      </c>
      <c r="J74" s="108">
        <f t="shared" si="12"/>
        <v>22576</v>
      </c>
      <c r="K74" s="108">
        <f t="shared" si="12"/>
        <v>22576</v>
      </c>
    </row>
    <row r="75" spans="1:11" x14ac:dyDescent="0.2">
      <c r="A75" s="109" t="s">
        <v>122</v>
      </c>
      <c r="B75" s="109" t="s">
        <v>123</v>
      </c>
      <c r="C75" s="243" t="s">
        <v>124</v>
      </c>
      <c r="D75" s="243"/>
      <c r="E75" s="243"/>
      <c r="F75" s="243"/>
      <c r="G75" s="110">
        <f>SUM(G76)</f>
        <v>13933</v>
      </c>
      <c r="H75" s="110">
        <f>SUM(H76)</f>
        <v>16476</v>
      </c>
      <c r="I75" s="110">
        <f t="shared" si="12"/>
        <v>22576</v>
      </c>
      <c r="J75" s="110">
        <f t="shared" si="12"/>
        <v>22576</v>
      </c>
      <c r="K75" s="110">
        <f t="shared" si="12"/>
        <v>22576</v>
      </c>
    </row>
    <row r="76" spans="1:11" x14ac:dyDescent="0.2">
      <c r="A76" s="111" t="s">
        <v>127</v>
      </c>
      <c r="B76" s="111" t="s">
        <v>123</v>
      </c>
      <c r="C76" s="223" t="s">
        <v>128</v>
      </c>
      <c r="D76" s="223"/>
      <c r="E76" s="223"/>
      <c r="F76" s="223"/>
      <c r="G76" s="112">
        <v>13933</v>
      </c>
      <c r="H76" s="112">
        <v>16476</v>
      </c>
      <c r="I76" s="112">
        <v>22576</v>
      </c>
      <c r="J76" s="112">
        <f>SUM(I76)</f>
        <v>22576</v>
      </c>
      <c r="K76" s="112">
        <f>SUM(I76)</f>
        <v>22576</v>
      </c>
    </row>
    <row r="77" spans="1:11" x14ac:dyDescent="0.2">
      <c r="A77" s="227" t="s">
        <v>151</v>
      </c>
      <c r="B77" s="227"/>
      <c r="C77" s="227"/>
      <c r="D77" s="227"/>
      <c r="E77" s="227"/>
      <c r="F77" s="227"/>
      <c r="G77" s="108">
        <f>SUM(G78)</f>
        <v>16989</v>
      </c>
      <c r="H77" s="108">
        <f>SUM(H78)</f>
        <v>22166</v>
      </c>
      <c r="I77" s="108">
        <f t="shared" ref="I77:K78" si="13">SUM(I78)</f>
        <v>23583</v>
      </c>
      <c r="J77" s="108">
        <f t="shared" si="13"/>
        <v>23583</v>
      </c>
      <c r="K77" s="108">
        <f t="shared" si="13"/>
        <v>23583</v>
      </c>
    </row>
    <row r="78" spans="1:11" x14ac:dyDescent="0.2">
      <c r="A78" s="109" t="s">
        <v>122</v>
      </c>
      <c r="B78" s="109" t="s">
        <v>123</v>
      </c>
      <c r="C78" s="243" t="s">
        <v>124</v>
      </c>
      <c r="D78" s="243"/>
      <c r="E78" s="243"/>
      <c r="F78" s="243"/>
      <c r="G78" s="110">
        <f>SUM(G79)</f>
        <v>16989</v>
      </c>
      <c r="H78" s="110">
        <f>SUM(H79)</f>
        <v>22166</v>
      </c>
      <c r="I78" s="110">
        <f t="shared" si="13"/>
        <v>23583</v>
      </c>
      <c r="J78" s="110">
        <f t="shared" si="13"/>
        <v>23583</v>
      </c>
      <c r="K78" s="110">
        <f t="shared" si="13"/>
        <v>23583</v>
      </c>
    </row>
    <row r="79" spans="1:11" x14ac:dyDescent="0.2">
      <c r="A79" s="111" t="s">
        <v>127</v>
      </c>
      <c r="B79" s="111" t="s">
        <v>123</v>
      </c>
      <c r="C79" s="223" t="s">
        <v>128</v>
      </c>
      <c r="D79" s="223"/>
      <c r="E79" s="223"/>
      <c r="F79" s="223"/>
      <c r="G79" s="112">
        <v>16989</v>
      </c>
      <c r="H79" s="112">
        <v>22166</v>
      </c>
      <c r="I79" s="112">
        <v>23583</v>
      </c>
      <c r="J79" s="112">
        <f>SUM(I79)</f>
        <v>23583</v>
      </c>
      <c r="K79" s="112">
        <f>SUM(I79)</f>
        <v>23583</v>
      </c>
    </row>
    <row r="80" spans="1:11" x14ac:dyDescent="0.2">
      <c r="A80" s="250" t="s">
        <v>135</v>
      </c>
      <c r="B80" s="250"/>
      <c r="C80" s="250"/>
      <c r="D80" s="250"/>
      <c r="E80" s="250"/>
      <c r="F80" s="250"/>
      <c r="G80" s="115">
        <f t="shared" ref="G80:H81" si="14">SUM(G81)</f>
        <v>0</v>
      </c>
      <c r="H80" s="115">
        <f t="shared" si="14"/>
        <v>0</v>
      </c>
      <c r="I80" s="108">
        <f>SUM(I81)</f>
        <v>15000</v>
      </c>
      <c r="J80" s="108">
        <f t="shared" ref="I80:K81" si="15">SUM(J81)</f>
        <v>15000</v>
      </c>
      <c r="K80" s="108">
        <f t="shared" si="15"/>
        <v>15000</v>
      </c>
    </row>
    <row r="81" spans="1:11" x14ac:dyDescent="0.2">
      <c r="A81" s="109" t="s">
        <v>122</v>
      </c>
      <c r="B81" s="109" t="s">
        <v>123</v>
      </c>
      <c r="C81" s="243" t="s">
        <v>124</v>
      </c>
      <c r="D81" s="243"/>
      <c r="E81" s="243"/>
      <c r="F81" s="243"/>
      <c r="G81" s="110">
        <f t="shared" si="14"/>
        <v>0</v>
      </c>
      <c r="H81" s="110">
        <f t="shared" si="14"/>
        <v>0</v>
      </c>
      <c r="I81" s="110">
        <f t="shared" si="15"/>
        <v>15000</v>
      </c>
      <c r="J81" s="110">
        <f t="shared" si="15"/>
        <v>15000</v>
      </c>
      <c r="K81" s="110">
        <f t="shared" si="15"/>
        <v>15000</v>
      </c>
    </row>
    <row r="82" spans="1:11" x14ac:dyDescent="0.2">
      <c r="A82" s="165">
        <v>32</v>
      </c>
      <c r="B82" s="116"/>
      <c r="C82" s="223" t="s">
        <v>33</v>
      </c>
      <c r="D82" s="223"/>
      <c r="E82" s="223"/>
      <c r="F82" s="223"/>
      <c r="G82" s="112">
        <v>0</v>
      </c>
      <c r="H82" s="112">
        <v>0</v>
      </c>
      <c r="I82" s="112">
        <v>15000</v>
      </c>
      <c r="J82" s="112">
        <f>SUM(I82)</f>
        <v>15000</v>
      </c>
      <c r="K82" s="112">
        <f>SUM(J82)</f>
        <v>15000</v>
      </c>
    </row>
    <row r="83" spans="1:11" x14ac:dyDescent="0.2">
      <c r="A83" s="246" t="s">
        <v>152</v>
      </c>
      <c r="B83" s="247"/>
      <c r="C83" s="247"/>
      <c r="D83" s="247"/>
      <c r="E83" s="247"/>
      <c r="F83" s="248"/>
      <c r="G83" s="117">
        <f>SUM(G84)</f>
        <v>5649</v>
      </c>
      <c r="H83" s="117">
        <f>SUM(H84)</f>
        <v>7435</v>
      </c>
      <c r="I83" s="118">
        <f>SUM(I86)+I84</f>
        <v>7465</v>
      </c>
      <c r="J83" s="118">
        <f t="shared" ref="I83:K84" si="16">SUM(J84)</f>
        <v>7465</v>
      </c>
      <c r="K83" s="118">
        <f t="shared" si="16"/>
        <v>7465</v>
      </c>
    </row>
    <row r="84" spans="1:11" x14ac:dyDescent="0.2">
      <c r="A84" s="119">
        <v>3</v>
      </c>
      <c r="B84" s="120"/>
      <c r="C84" s="249" t="s">
        <v>21</v>
      </c>
      <c r="D84" s="249"/>
      <c r="E84" s="249"/>
      <c r="F84" s="249"/>
      <c r="G84" s="121">
        <f>SUM(G85)</f>
        <v>5649</v>
      </c>
      <c r="H84" s="121">
        <f>SUM(H85)</f>
        <v>7435</v>
      </c>
      <c r="I84" s="110">
        <f t="shared" si="16"/>
        <v>7465</v>
      </c>
      <c r="J84" s="110">
        <f>SUM(J85)</f>
        <v>7465</v>
      </c>
      <c r="K84" s="110">
        <f>SUM(K85)</f>
        <v>7465</v>
      </c>
    </row>
    <row r="85" spans="1:11" x14ac:dyDescent="0.2">
      <c r="A85" s="165">
        <v>32</v>
      </c>
      <c r="B85" s="113"/>
      <c r="C85" s="245" t="s">
        <v>33</v>
      </c>
      <c r="D85" s="245"/>
      <c r="E85" s="245"/>
      <c r="F85" s="245"/>
      <c r="G85" s="122">
        <v>5649</v>
      </c>
      <c r="H85" s="122">
        <v>7435</v>
      </c>
      <c r="I85" s="112">
        <v>7465</v>
      </c>
      <c r="J85" s="112">
        <f>SUM(I85)</f>
        <v>7465</v>
      </c>
      <c r="K85" s="112">
        <f>SUM(J85)</f>
        <v>7465</v>
      </c>
    </row>
    <row r="86" spans="1:11" x14ac:dyDescent="0.2">
      <c r="A86" s="165">
        <v>42</v>
      </c>
      <c r="B86" s="127"/>
      <c r="C86" s="245" t="s">
        <v>23</v>
      </c>
      <c r="D86" s="245"/>
      <c r="E86" s="245"/>
      <c r="F86" s="245"/>
      <c r="G86" s="122">
        <v>1327</v>
      </c>
      <c r="H86" s="122">
        <v>0</v>
      </c>
      <c r="I86" s="112">
        <v>0</v>
      </c>
      <c r="J86" s="112">
        <v>0</v>
      </c>
      <c r="K86" s="112">
        <v>0</v>
      </c>
    </row>
    <row r="87" spans="1:11" x14ac:dyDescent="0.2">
      <c r="A87" s="227" t="s">
        <v>153</v>
      </c>
      <c r="B87" s="227"/>
      <c r="C87" s="227"/>
      <c r="D87" s="227"/>
      <c r="E87" s="227"/>
      <c r="F87" s="227"/>
      <c r="G87" s="108">
        <f>SUM(G88)</f>
        <v>2655</v>
      </c>
      <c r="H87" s="108">
        <f>SUM(H88)</f>
        <v>12000</v>
      </c>
      <c r="I87" s="108">
        <f t="shared" ref="I87:K88" si="17">SUM(I88)</f>
        <v>12000</v>
      </c>
      <c r="J87" s="108">
        <f t="shared" si="17"/>
        <v>12000</v>
      </c>
      <c r="K87" s="108">
        <f t="shared" si="17"/>
        <v>12000</v>
      </c>
    </row>
    <row r="88" spans="1:11" x14ac:dyDescent="0.2">
      <c r="A88" s="109" t="s">
        <v>122</v>
      </c>
      <c r="B88" s="109" t="s">
        <v>123</v>
      </c>
      <c r="C88" s="243" t="s">
        <v>124</v>
      </c>
      <c r="D88" s="243"/>
      <c r="E88" s="243"/>
      <c r="F88" s="243"/>
      <c r="G88" s="110">
        <f>SUM(G89)</f>
        <v>2655</v>
      </c>
      <c r="H88" s="110">
        <f>SUM(H89)</f>
        <v>12000</v>
      </c>
      <c r="I88" s="110">
        <f t="shared" si="17"/>
        <v>12000</v>
      </c>
      <c r="J88" s="110">
        <f t="shared" si="17"/>
        <v>12000</v>
      </c>
      <c r="K88" s="110">
        <f t="shared" si="17"/>
        <v>12000</v>
      </c>
    </row>
    <row r="89" spans="1:11" x14ac:dyDescent="0.2">
      <c r="A89" s="111" t="s">
        <v>127</v>
      </c>
      <c r="B89" s="111" t="s">
        <v>123</v>
      </c>
      <c r="C89" s="217" t="s">
        <v>128</v>
      </c>
      <c r="D89" s="218"/>
      <c r="E89" s="218"/>
      <c r="F89" s="219"/>
      <c r="G89" s="112">
        <v>2655</v>
      </c>
      <c r="H89" s="112">
        <v>12000</v>
      </c>
      <c r="I89" s="112">
        <v>12000</v>
      </c>
      <c r="J89" s="112">
        <f>SUM(I89)</f>
        <v>12000</v>
      </c>
      <c r="K89" s="112">
        <f>SUM(I89)</f>
        <v>12000</v>
      </c>
    </row>
    <row r="90" spans="1:11" x14ac:dyDescent="0.2">
      <c r="A90" s="244" t="s">
        <v>154</v>
      </c>
      <c r="B90" s="244"/>
      <c r="C90" s="244"/>
      <c r="D90" s="244"/>
      <c r="E90" s="244"/>
      <c r="F90" s="244"/>
      <c r="G90" s="107">
        <f>SUM(G91+G94+G97+G100+G103+G86)</f>
        <v>3962</v>
      </c>
      <c r="H90" s="107">
        <f>SUM(H91+H94+H97+H100)</f>
        <v>30131</v>
      </c>
      <c r="I90" s="107">
        <f>SUM(I91+I94+I97+I100)</f>
        <v>3540</v>
      </c>
      <c r="J90" s="107">
        <f>SUM(J97+J94)</f>
        <v>1540</v>
      </c>
      <c r="K90" s="107">
        <f>SUM(K97+K94)</f>
        <v>1540</v>
      </c>
    </row>
    <row r="91" spans="1:11" x14ac:dyDescent="0.2">
      <c r="A91" s="227" t="s">
        <v>147</v>
      </c>
      <c r="B91" s="227"/>
      <c r="C91" s="227"/>
      <c r="D91" s="227"/>
      <c r="E91" s="227"/>
      <c r="F91" s="227"/>
      <c r="G91" s="108">
        <f>SUM(G92)</f>
        <v>0</v>
      </c>
      <c r="H91" s="108">
        <f>SUM(H92)</f>
        <v>9300</v>
      </c>
      <c r="I91" s="108">
        <f t="shared" ref="I91:K92" si="18">SUM(I92)</f>
        <v>0</v>
      </c>
      <c r="J91" s="108">
        <f t="shared" si="18"/>
        <v>0</v>
      </c>
      <c r="K91" s="108">
        <f t="shared" si="18"/>
        <v>0</v>
      </c>
    </row>
    <row r="92" spans="1:11" x14ac:dyDescent="0.2">
      <c r="A92" s="109" t="s">
        <v>140</v>
      </c>
      <c r="B92" s="109"/>
      <c r="C92" s="240" t="s">
        <v>141</v>
      </c>
      <c r="D92" s="241"/>
      <c r="E92" s="241"/>
      <c r="F92" s="242"/>
      <c r="G92" s="110">
        <f>SUM(G93)</f>
        <v>0</v>
      </c>
      <c r="H92" s="110">
        <f>SUM(H93)</f>
        <v>9300</v>
      </c>
      <c r="I92" s="110">
        <f t="shared" si="18"/>
        <v>0</v>
      </c>
      <c r="J92" s="110">
        <f t="shared" si="18"/>
        <v>0</v>
      </c>
      <c r="K92" s="110">
        <f t="shared" si="18"/>
        <v>0</v>
      </c>
    </row>
    <row r="93" spans="1:11" x14ac:dyDescent="0.2">
      <c r="A93" s="111" t="s">
        <v>155</v>
      </c>
      <c r="B93" s="111"/>
      <c r="C93" s="234" t="s">
        <v>156</v>
      </c>
      <c r="D93" s="235"/>
      <c r="E93" s="235"/>
      <c r="F93" s="236"/>
      <c r="G93" s="112">
        <v>0</v>
      </c>
      <c r="H93" s="112">
        <v>9300</v>
      </c>
      <c r="I93" s="112">
        <v>0</v>
      </c>
      <c r="J93" s="112">
        <v>0</v>
      </c>
      <c r="K93" s="112">
        <v>0</v>
      </c>
    </row>
    <row r="94" spans="1:11" x14ac:dyDescent="0.2">
      <c r="A94" s="237" t="s">
        <v>157</v>
      </c>
      <c r="B94" s="238"/>
      <c r="C94" s="238"/>
      <c r="D94" s="238"/>
      <c r="E94" s="238"/>
      <c r="F94" s="239"/>
      <c r="G94" s="108">
        <f>SUM(G95)</f>
        <v>1277</v>
      </c>
      <c r="H94" s="108">
        <f>SUM(H95)</f>
        <v>7000</v>
      </c>
      <c r="I94" s="108">
        <f t="shared" ref="I94:K95" si="19">SUM(I95)</f>
        <v>2000</v>
      </c>
      <c r="J94" s="108">
        <f t="shared" si="19"/>
        <v>0</v>
      </c>
      <c r="K94" s="108">
        <f t="shared" si="19"/>
        <v>0</v>
      </c>
    </row>
    <row r="95" spans="1:11" x14ac:dyDescent="0.2">
      <c r="A95" s="109" t="s">
        <v>140</v>
      </c>
      <c r="B95" s="109"/>
      <c r="C95" s="240" t="s">
        <v>141</v>
      </c>
      <c r="D95" s="241"/>
      <c r="E95" s="241"/>
      <c r="F95" s="242"/>
      <c r="G95" s="110">
        <f>SUM(G96)</f>
        <v>1277</v>
      </c>
      <c r="H95" s="110">
        <f>SUM(H96)</f>
        <v>7000</v>
      </c>
      <c r="I95" s="110">
        <f t="shared" si="19"/>
        <v>2000</v>
      </c>
      <c r="J95" s="110">
        <f t="shared" si="19"/>
        <v>0</v>
      </c>
      <c r="K95" s="110">
        <f t="shared" si="19"/>
        <v>0</v>
      </c>
    </row>
    <row r="96" spans="1:11" x14ac:dyDescent="0.2">
      <c r="A96" s="111" t="s">
        <v>155</v>
      </c>
      <c r="B96" s="111"/>
      <c r="C96" s="234" t="s">
        <v>156</v>
      </c>
      <c r="D96" s="235"/>
      <c r="E96" s="235"/>
      <c r="F96" s="236"/>
      <c r="G96" s="112">
        <v>1277</v>
      </c>
      <c r="H96" s="112">
        <v>7000</v>
      </c>
      <c r="I96" s="112">
        <v>2000</v>
      </c>
      <c r="J96" s="112">
        <v>0</v>
      </c>
      <c r="K96" s="112">
        <v>0</v>
      </c>
    </row>
    <row r="97" spans="1:11" x14ac:dyDescent="0.2">
      <c r="A97" s="227" t="s">
        <v>158</v>
      </c>
      <c r="B97" s="227"/>
      <c r="C97" s="227"/>
      <c r="D97" s="227"/>
      <c r="E97" s="227"/>
      <c r="F97" s="227"/>
      <c r="G97" s="108">
        <f>SUM(G98)</f>
        <v>389</v>
      </c>
      <c r="H97" s="108">
        <f>SUM(H98)</f>
        <v>531</v>
      </c>
      <c r="I97" s="108">
        <f t="shared" ref="I97:K98" si="20">SUM(I98)</f>
        <v>1540</v>
      </c>
      <c r="J97" s="108">
        <f t="shared" si="20"/>
        <v>1540</v>
      </c>
      <c r="K97" s="108">
        <f t="shared" si="20"/>
        <v>1540</v>
      </c>
    </row>
    <row r="98" spans="1:11" x14ac:dyDescent="0.2">
      <c r="A98" s="109" t="s">
        <v>140</v>
      </c>
      <c r="B98" s="109"/>
      <c r="C98" s="231" t="s">
        <v>159</v>
      </c>
      <c r="D98" s="232"/>
      <c r="E98" s="232"/>
      <c r="F98" s="233"/>
      <c r="G98" s="110">
        <f>SUM(G99)</f>
        <v>389</v>
      </c>
      <c r="H98" s="110">
        <f>SUM(H99)</f>
        <v>531</v>
      </c>
      <c r="I98" s="110">
        <f t="shared" si="20"/>
        <v>1540</v>
      </c>
      <c r="J98" s="110">
        <f t="shared" si="20"/>
        <v>1540</v>
      </c>
      <c r="K98" s="110">
        <f t="shared" si="20"/>
        <v>1540</v>
      </c>
    </row>
    <row r="99" spans="1:11" x14ac:dyDescent="0.2">
      <c r="A99" s="111" t="s">
        <v>155</v>
      </c>
      <c r="B99" s="111"/>
      <c r="C99" s="223" t="s">
        <v>156</v>
      </c>
      <c r="D99" s="223"/>
      <c r="E99" s="223"/>
      <c r="F99" s="223"/>
      <c r="G99" s="112">
        <v>389</v>
      </c>
      <c r="H99" s="112">
        <v>531</v>
      </c>
      <c r="I99" s="112">
        <v>1540</v>
      </c>
      <c r="J99" s="112">
        <f>SUM(I99)</f>
        <v>1540</v>
      </c>
      <c r="K99" s="112">
        <f>SUM(J99)</f>
        <v>1540</v>
      </c>
    </row>
    <row r="100" spans="1:11" x14ac:dyDescent="0.2">
      <c r="A100" s="227" t="s">
        <v>160</v>
      </c>
      <c r="B100" s="227"/>
      <c r="C100" s="227"/>
      <c r="D100" s="227"/>
      <c r="E100" s="227"/>
      <c r="F100" s="227"/>
      <c r="G100" s="108">
        <f>SUM(G101)</f>
        <v>0</v>
      </c>
      <c r="H100" s="108">
        <f>SUM(H101)</f>
        <v>13300</v>
      </c>
      <c r="I100" s="108">
        <f t="shared" ref="I100:K101" si="21">SUM(I101)</f>
        <v>0</v>
      </c>
      <c r="J100" s="108">
        <f t="shared" si="21"/>
        <v>0</v>
      </c>
      <c r="K100" s="108">
        <f t="shared" si="21"/>
        <v>0</v>
      </c>
    </row>
    <row r="101" spans="1:11" x14ac:dyDescent="0.2">
      <c r="A101" s="109" t="s">
        <v>140</v>
      </c>
      <c r="B101" s="109"/>
      <c r="C101" s="222" t="s">
        <v>141</v>
      </c>
      <c r="D101" s="222"/>
      <c r="E101" s="222"/>
      <c r="F101" s="222"/>
      <c r="G101" s="124">
        <f>SUM(G102)</f>
        <v>0</v>
      </c>
      <c r="H101" s="124">
        <f>SUM(H102)</f>
        <v>13300</v>
      </c>
      <c r="I101" s="110">
        <f t="shared" si="21"/>
        <v>0</v>
      </c>
      <c r="J101" s="110">
        <f t="shared" si="21"/>
        <v>0</v>
      </c>
      <c r="K101" s="110">
        <f t="shared" si="21"/>
        <v>0</v>
      </c>
    </row>
    <row r="102" spans="1:11" x14ac:dyDescent="0.2">
      <c r="A102" s="111" t="s">
        <v>155</v>
      </c>
      <c r="B102" s="111"/>
      <c r="C102" s="223" t="s">
        <v>156</v>
      </c>
      <c r="D102" s="223"/>
      <c r="E102" s="223"/>
      <c r="F102" s="223"/>
      <c r="G102" s="112">
        <v>0</v>
      </c>
      <c r="H102" s="112">
        <v>13300</v>
      </c>
      <c r="I102" s="112">
        <v>0</v>
      </c>
      <c r="J102" s="112">
        <v>0</v>
      </c>
      <c r="K102" s="112">
        <v>0</v>
      </c>
    </row>
    <row r="103" spans="1:11" x14ac:dyDescent="0.2">
      <c r="A103" s="227" t="s">
        <v>271</v>
      </c>
      <c r="B103" s="227"/>
      <c r="C103" s="227"/>
      <c r="D103" s="227"/>
      <c r="E103" s="227"/>
      <c r="F103" s="227"/>
      <c r="G103" s="108">
        <f>SUM(G104)</f>
        <v>969</v>
      </c>
      <c r="H103" s="108">
        <f>SUM(H104)</f>
        <v>0</v>
      </c>
      <c r="I103" s="108">
        <f t="shared" ref="I103:K104" si="22">SUM(I104)</f>
        <v>0</v>
      </c>
      <c r="J103" s="108">
        <f t="shared" si="22"/>
        <v>0</v>
      </c>
      <c r="K103" s="108">
        <f t="shared" si="22"/>
        <v>0</v>
      </c>
    </row>
    <row r="104" spans="1:11" x14ac:dyDescent="0.2">
      <c r="A104" s="109" t="s">
        <v>140</v>
      </c>
      <c r="B104" s="109"/>
      <c r="C104" s="222" t="s">
        <v>141</v>
      </c>
      <c r="D104" s="222"/>
      <c r="E104" s="222"/>
      <c r="F104" s="222"/>
      <c r="G104" s="124">
        <f>SUM(G105)</f>
        <v>969</v>
      </c>
      <c r="H104" s="124">
        <f>SUM(H105)</f>
        <v>0</v>
      </c>
      <c r="I104" s="110">
        <f t="shared" si="22"/>
        <v>0</v>
      </c>
      <c r="J104" s="110">
        <f t="shared" si="22"/>
        <v>0</v>
      </c>
      <c r="K104" s="110">
        <f t="shared" si="22"/>
        <v>0</v>
      </c>
    </row>
    <row r="105" spans="1:11" x14ac:dyDescent="0.2">
      <c r="A105" s="111" t="s">
        <v>155</v>
      </c>
      <c r="B105" s="111"/>
      <c r="C105" s="223" t="s">
        <v>156</v>
      </c>
      <c r="D105" s="223"/>
      <c r="E105" s="223"/>
      <c r="F105" s="223"/>
      <c r="G105" s="112">
        <v>969</v>
      </c>
      <c r="H105" s="112">
        <v>0</v>
      </c>
      <c r="I105" s="112">
        <v>0</v>
      </c>
      <c r="J105" s="112">
        <v>0</v>
      </c>
      <c r="K105" s="112">
        <v>0</v>
      </c>
    </row>
    <row r="106" spans="1:11" x14ac:dyDescent="0.2">
      <c r="A106" s="228" t="s">
        <v>162</v>
      </c>
      <c r="B106" s="229"/>
      <c r="C106" s="229"/>
      <c r="D106" s="229"/>
      <c r="E106" s="229"/>
      <c r="F106" s="230"/>
      <c r="G106" s="129">
        <f>SUM(G107)</f>
        <v>0</v>
      </c>
      <c r="H106" s="129">
        <f>SUM(H107)</f>
        <v>0</v>
      </c>
      <c r="I106" s="135">
        <f>SUM(I107)</f>
        <v>0</v>
      </c>
      <c r="J106" s="135">
        <f>SUM(J107)</f>
        <v>0</v>
      </c>
      <c r="K106" s="135">
        <f>SUM(K107)</f>
        <v>0</v>
      </c>
    </row>
    <row r="107" spans="1:11" x14ac:dyDescent="0.2">
      <c r="A107" s="221" t="s">
        <v>161</v>
      </c>
      <c r="B107" s="221"/>
      <c r="C107" s="221"/>
      <c r="D107" s="221"/>
      <c r="E107" s="221"/>
      <c r="F107" s="221"/>
      <c r="G107" s="130">
        <f>SUM(G108)</f>
        <v>0</v>
      </c>
      <c r="H107" s="130">
        <f>SUM(H108)</f>
        <v>0</v>
      </c>
      <c r="I107" s="136">
        <v>0</v>
      </c>
      <c r="J107" s="136">
        <v>0</v>
      </c>
      <c r="K107" s="136">
        <v>0</v>
      </c>
    </row>
    <row r="108" spans="1:11" x14ac:dyDescent="0.2">
      <c r="A108" s="131">
        <v>3</v>
      </c>
      <c r="B108" s="131"/>
      <c r="C108" s="214" t="s">
        <v>21</v>
      </c>
      <c r="D108" s="215"/>
      <c r="E108" s="215"/>
      <c r="F108" s="216"/>
      <c r="G108" s="132">
        <f>SUM(G109)</f>
        <v>0</v>
      </c>
      <c r="H108" s="132">
        <f>SUM(H109)</f>
        <v>0</v>
      </c>
      <c r="I108" s="137"/>
      <c r="J108" s="137"/>
      <c r="K108" s="137"/>
    </row>
    <row r="109" spans="1:11" x14ac:dyDescent="0.2">
      <c r="A109" s="133">
        <v>32</v>
      </c>
      <c r="B109" s="133"/>
      <c r="C109" s="217" t="s">
        <v>128</v>
      </c>
      <c r="D109" s="218"/>
      <c r="E109" s="218"/>
      <c r="F109" s="219"/>
      <c r="G109" s="134">
        <v>0</v>
      </c>
      <c r="H109" s="134">
        <v>0</v>
      </c>
      <c r="I109" s="138">
        <v>0</v>
      </c>
      <c r="J109" s="138"/>
      <c r="K109" s="138"/>
    </row>
    <row r="110" spans="1:11" x14ac:dyDescent="0.2">
      <c r="A110" s="220" t="s">
        <v>163</v>
      </c>
      <c r="B110" s="220"/>
      <c r="C110" s="220"/>
      <c r="D110" s="220"/>
      <c r="E110" s="220"/>
      <c r="F110" s="220"/>
      <c r="G110" s="129">
        <f>SUM(G111)</f>
        <v>7618</v>
      </c>
      <c r="H110" s="129">
        <f>SUM(H111)</f>
        <v>1850</v>
      </c>
      <c r="I110" s="135">
        <f>SUM(I111)</f>
        <v>0</v>
      </c>
      <c r="J110" s="135">
        <f>SUM(J111)</f>
        <v>0</v>
      </c>
      <c r="K110" s="135">
        <f>SUM(K111)</f>
        <v>0</v>
      </c>
    </row>
    <row r="111" spans="1:11" x14ac:dyDescent="0.2">
      <c r="A111" s="221" t="s">
        <v>161</v>
      </c>
      <c r="B111" s="221"/>
      <c r="C111" s="221"/>
      <c r="D111" s="221"/>
      <c r="E111" s="221"/>
      <c r="F111" s="221"/>
      <c r="G111" s="130">
        <f>SUM(G112)</f>
        <v>7618</v>
      </c>
      <c r="H111" s="130">
        <f>SUM(H112)</f>
        <v>1850</v>
      </c>
      <c r="I111" s="136">
        <v>0</v>
      </c>
      <c r="J111" s="136">
        <v>0</v>
      </c>
      <c r="K111" s="136">
        <v>0</v>
      </c>
    </row>
    <row r="112" spans="1:11" x14ac:dyDescent="0.2">
      <c r="A112" s="131">
        <v>3</v>
      </c>
      <c r="B112" s="131"/>
      <c r="C112" s="214" t="s">
        <v>21</v>
      </c>
      <c r="D112" s="215"/>
      <c r="E112" s="215"/>
      <c r="F112" s="216"/>
      <c r="G112" s="132">
        <f>SUM(G113)</f>
        <v>7618</v>
      </c>
      <c r="H112" s="132">
        <f>SUM(H113)</f>
        <v>1850</v>
      </c>
      <c r="I112" s="137">
        <f>SUM(I113)</f>
        <v>0</v>
      </c>
      <c r="J112" s="137"/>
      <c r="K112" s="137"/>
    </row>
    <row r="113" spans="1:11" x14ac:dyDescent="0.2">
      <c r="A113" s="139">
        <v>32</v>
      </c>
      <c r="B113" s="139"/>
      <c r="C113" s="217" t="s">
        <v>128</v>
      </c>
      <c r="D113" s="218"/>
      <c r="E113" s="218"/>
      <c r="F113" s="219"/>
      <c r="G113" s="140">
        <v>7618</v>
      </c>
      <c r="H113" s="140">
        <v>1850</v>
      </c>
      <c r="I113" s="138">
        <v>0</v>
      </c>
      <c r="J113" s="138"/>
      <c r="K113" s="138"/>
    </row>
    <row r="114" spans="1:11" x14ac:dyDescent="0.2">
      <c r="A114" s="220" t="s">
        <v>164</v>
      </c>
      <c r="B114" s="220"/>
      <c r="C114" s="220"/>
      <c r="D114" s="220"/>
      <c r="E114" s="220"/>
      <c r="F114" s="220"/>
      <c r="G114" s="129">
        <f>SUM(G115)</f>
        <v>33195</v>
      </c>
      <c r="H114" s="129">
        <f>SUM(H115)</f>
        <v>139000</v>
      </c>
      <c r="I114" s="135">
        <f>SUM(I115)</f>
        <v>99300</v>
      </c>
      <c r="J114" s="135">
        <f>SUM(J115)</f>
        <v>0</v>
      </c>
      <c r="K114" s="135">
        <f>SUM(K115)</f>
        <v>0</v>
      </c>
    </row>
    <row r="115" spans="1:11" x14ac:dyDescent="0.2">
      <c r="A115" s="221" t="s">
        <v>161</v>
      </c>
      <c r="B115" s="221"/>
      <c r="C115" s="221"/>
      <c r="D115" s="221"/>
      <c r="E115" s="221"/>
      <c r="F115" s="221"/>
      <c r="G115" s="130">
        <f>SUM(G116)</f>
        <v>33195</v>
      </c>
      <c r="H115" s="130">
        <f>SUM(H116)</f>
        <v>139000</v>
      </c>
      <c r="I115" s="136">
        <f>SUM(I116)</f>
        <v>99300</v>
      </c>
      <c r="J115" s="136">
        <v>0</v>
      </c>
      <c r="K115" s="136">
        <v>0</v>
      </c>
    </row>
    <row r="116" spans="1:11" x14ac:dyDescent="0.2">
      <c r="A116" s="131">
        <v>3</v>
      </c>
      <c r="B116" s="131"/>
      <c r="C116" s="214" t="s">
        <v>21</v>
      </c>
      <c r="D116" s="215"/>
      <c r="E116" s="215"/>
      <c r="F116" s="216"/>
      <c r="G116" s="132">
        <f>SUM(G117+G118+G119+G120)</f>
        <v>33195</v>
      </c>
      <c r="H116" s="132">
        <f>SUM(H117+H118+H119+H120)</f>
        <v>139000</v>
      </c>
      <c r="I116" s="137">
        <f>SUM(I117+I118+I119+I120)</f>
        <v>99300</v>
      </c>
      <c r="J116" s="137"/>
      <c r="K116" s="137"/>
    </row>
    <row r="117" spans="1:11" x14ac:dyDescent="0.2">
      <c r="A117" s="139">
        <v>31</v>
      </c>
      <c r="B117" s="139"/>
      <c r="C117" s="217" t="s">
        <v>22</v>
      </c>
      <c r="D117" s="218"/>
      <c r="E117" s="218"/>
      <c r="F117" s="219"/>
      <c r="G117" s="140">
        <v>9658</v>
      </c>
      <c r="H117" s="140">
        <v>43000</v>
      </c>
      <c r="I117" s="138">
        <v>35000</v>
      </c>
      <c r="J117" s="138">
        <v>0</v>
      </c>
      <c r="K117" s="138">
        <v>0</v>
      </c>
    </row>
    <row r="118" spans="1:11" x14ac:dyDescent="0.2">
      <c r="A118" s="162">
        <v>32</v>
      </c>
      <c r="B118" s="141"/>
      <c r="C118" s="217" t="s">
        <v>128</v>
      </c>
      <c r="D118" s="218"/>
      <c r="E118" s="218"/>
      <c r="F118" s="219"/>
      <c r="G118" s="114">
        <v>13696</v>
      </c>
      <c r="H118" s="114">
        <v>40000</v>
      </c>
      <c r="I118" s="114">
        <v>12300</v>
      </c>
      <c r="J118" s="138">
        <v>0</v>
      </c>
      <c r="K118" s="138">
        <v>0</v>
      </c>
    </row>
    <row r="119" spans="1:11" x14ac:dyDescent="0.2">
      <c r="A119" s="165">
        <v>35</v>
      </c>
      <c r="B119" s="116"/>
      <c r="C119" s="217" t="s">
        <v>165</v>
      </c>
      <c r="D119" s="218"/>
      <c r="E119" s="218"/>
      <c r="F119" s="219"/>
      <c r="G119" s="112">
        <v>1692</v>
      </c>
      <c r="H119" s="112">
        <v>33000</v>
      </c>
      <c r="I119" s="142">
        <v>30000</v>
      </c>
      <c r="J119" s="187">
        <v>0</v>
      </c>
      <c r="K119" s="187">
        <v>0</v>
      </c>
    </row>
    <row r="120" spans="1:11" x14ac:dyDescent="0.2">
      <c r="A120" s="179">
        <v>38</v>
      </c>
      <c r="B120" s="116"/>
      <c r="C120" s="224" t="s">
        <v>91</v>
      </c>
      <c r="D120" s="225"/>
      <c r="E120" s="225"/>
      <c r="F120" s="226"/>
      <c r="G120" s="106">
        <v>8149</v>
      </c>
      <c r="H120" s="106">
        <v>23000</v>
      </c>
      <c r="I120" s="106">
        <v>22000</v>
      </c>
      <c r="J120" s="106">
        <v>0</v>
      </c>
      <c r="K120" s="106">
        <v>0</v>
      </c>
    </row>
    <row r="121" spans="1:11" x14ac:dyDescent="0.2">
      <c r="A121" s="220" t="s">
        <v>256</v>
      </c>
      <c r="B121" s="220"/>
      <c r="C121" s="220"/>
      <c r="D121" s="220"/>
      <c r="E121" s="220"/>
      <c r="F121" s="220"/>
      <c r="G121" s="129">
        <f>SUM(G122)</f>
        <v>0</v>
      </c>
      <c r="H121" s="129">
        <f>SUM(H122)</f>
        <v>0</v>
      </c>
      <c r="I121" s="135">
        <f>SUM(I122)</f>
        <v>0</v>
      </c>
      <c r="J121" s="135">
        <f>SUM(J122)</f>
        <v>0</v>
      </c>
      <c r="K121" s="135">
        <f>SUM(K122)</f>
        <v>0</v>
      </c>
    </row>
    <row r="122" spans="1:11" x14ac:dyDescent="0.2">
      <c r="A122" s="221" t="s">
        <v>161</v>
      </c>
      <c r="B122" s="221"/>
      <c r="C122" s="221"/>
      <c r="D122" s="221"/>
      <c r="E122" s="221"/>
      <c r="F122" s="221"/>
      <c r="G122" s="130">
        <f t="shared" ref="G122:I123" si="23">SUM(G123)</f>
        <v>0</v>
      </c>
      <c r="H122" s="130">
        <f t="shared" si="23"/>
        <v>0</v>
      </c>
      <c r="I122" s="136">
        <f t="shared" si="23"/>
        <v>0</v>
      </c>
      <c r="J122" s="136">
        <v>0</v>
      </c>
      <c r="K122" s="136">
        <v>0</v>
      </c>
    </row>
    <row r="123" spans="1:11" x14ac:dyDescent="0.2">
      <c r="A123" s="131">
        <v>4</v>
      </c>
      <c r="B123" s="131"/>
      <c r="C123" s="222" t="s">
        <v>141</v>
      </c>
      <c r="D123" s="222"/>
      <c r="E123" s="222"/>
      <c r="F123" s="222"/>
      <c r="G123" s="132">
        <f t="shared" si="23"/>
        <v>0</v>
      </c>
      <c r="H123" s="132">
        <f t="shared" si="23"/>
        <v>0</v>
      </c>
      <c r="I123" s="137">
        <f t="shared" si="23"/>
        <v>0</v>
      </c>
      <c r="J123" s="137"/>
      <c r="K123" s="137"/>
    </row>
    <row r="124" spans="1:11" x14ac:dyDescent="0.2">
      <c r="A124" s="139">
        <v>42</v>
      </c>
      <c r="B124" s="139"/>
      <c r="C124" s="223" t="s">
        <v>156</v>
      </c>
      <c r="D124" s="223"/>
      <c r="E124" s="223"/>
      <c r="F124" s="223"/>
      <c r="G124" s="140">
        <v>0</v>
      </c>
      <c r="H124" s="140">
        <v>0</v>
      </c>
      <c r="I124" s="143">
        <v>0</v>
      </c>
      <c r="J124" s="143">
        <v>0</v>
      </c>
      <c r="K124" s="143">
        <v>0</v>
      </c>
    </row>
    <row r="125" spans="1:11" x14ac:dyDescent="0.2">
      <c r="A125" s="220" t="s">
        <v>166</v>
      </c>
      <c r="B125" s="220"/>
      <c r="C125" s="220"/>
      <c r="D125" s="220"/>
      <c r="E125" s="220"/>
      <c r="F125" s="220"/>
      <c r="G125" s="129">
        <f t="shared" ref="G125:K127" si="24">SUM(G126)</f>
        <v>0</v>
      </c>
      <c r="H125" s="129">
        <f t="shared" si="24"/>
        <v>0</v>
      </c>
      <c r="I125" s="135">
        <f t="shared" si="24"/>
        <v>13800</v>
      </c>
      <c r="J125" s="135">
        <f t="shared" si="24"/>
        <v>13800</v>
      </c>
      <c r="K125" s="135">
        <f t="shared" si="24"/>
        <v>13800</v>
      </c>
    </row>
    <row r="126" spans="1:11" x14ac:dyDescent="0.2">
      <c r="A126" s="221" t="s">
        <v>161</v>
      </c>
      <c r="B126" s="221"/>
      <c r="C126" s="221"/>
      <c r="D126" s="221"/>
      <c r="E126" s="221"/>
      <c r="F126" s="221"/>
      <c r="G126" s="130">
        <f t="shared" si="24"/>
        <v>0</v>
      </c>
      <c r="H126" s="130">
        <f t="shared" si="24"/>
        <v>0</v>
      </c>
      <c r="I126" s="136">
        <f t="shared" si="24"/>
        <v>13800</v>
      </c>
      <c r="J126" s="136">
        <f t="shared" si="24"/>
        <v>13800</v>
      </c>
      <c r="K126" s="136">
        <f t="shared" si="24"/>
        <v>13800</v>
      </c>
    </row>
    <row r="127" spans="1:11" x14ac:dyDescent="0.2">
      <c r="A127" s="131">
        <v>3</v>
      </c>
      <c r="B127" s="131"/>
      <c r="C127" s="214" t="s">
        <v>21</v>
      </c>
      <c r="D127" s="215"/>
      <c r="E127" s="215"/>
      <c r="F127" s="216"/>
      <c r="G127" s="132">
        <f t="shared" si="24"/>
        <v>0</v>
      </c>
      <c r="H127" s="132">
        <f t="shared" si="24"/>
        <v>0</v>
      </c>
      <c r="I127" s="137">
        <f t="shared" si="24"/>
        <v>13800</v>
      </c>
      <c r="J127" s="137">
        <f t="shared" si="24"/>
        <v>13800</v>
      </c>
      <c r="K127" s="137">
        <f t="shared" si="24"/>
        <v>13800</v>
      </c>
    </row>
    <row r="128" spans="1:11" x14ac:dyDescent="0.2">
      <c r="A128" s="139">
        <v>32</v>
      </c>
      <c r="B128" s="139"/>
      <c r="C128" s="217" t="s">
        <v>128</v>
      </c>
      <c r="D128" s="218"/>
      <c r="E128" s="218"/>
      <c r="F128" s="219"/>
      <c r="G128" s="140">
        <v>0</v>
      </c>
      <c r="H128" s="140">
        <v>0</v>
      </c>
      <c r="I128" s="138">
        <v>13800</v>
      </c>
      <c r="J128" s="138">
        <f>SUM(I128)</f>
        <v>13800</v>
      </c>
      <c r="K128" s="138">
        <f>SUM(J128)</f>
        <v>13800</v>
      </c>
    </row>
    <row r="129" spans="1:11" x14ac:dyDescent="0.2">
      <c r="A129" s="220" t="s">
        <v>269</v>
      </c>
      <c r="B129" s="220"/>
      <c r="C129" s="220"/>
      <c r="D129" s="220"/>
      <c r="E129" s="220"/>
      <c r="F129" s="220"/>
      <c r="G129" s="129">
        <f>SUM(G130)</f>
        <v>0</v>
      </c>
      <c r="H129" s="129">
        <f>SUM(H130)</f>
        <v>0</v>
      </c>
      <c r="I129" s="135">
        <f>SUM(I130)</f>
        <v>145800</v>
      </c>
      <c r="J129" s="135">
        <f>SUM(J130)</f>
        <v>145800</v>
      </c>
      <c r="K129" s="135">
        <f>SUM(K130)</f>
        <v>0</v>
      </c>
    </row>
    <row r="130" spans="1:11" x14ac:dyDescent="0.2">
      <c r="A130" s="221" t="s">
        <v>274</v>
      </c>
      <c r="B130" s="221"/>
      <c r="C130" s="221"/>
      <c r="D130" s="221"/>
      <c r="E130" s="221"/>
      <c r="F130" s="221"/>
      <c r="G130" s="130">
        <f>SUM(G131)</f>
        <v>0</v>
      </c>
      <c r="H130" s="130">
        <f>SUM(H131)</f>
        <v>0</v>
      </c>
      <c r="I130" s="136">
        <f>SUM(I131)</f>
        <v>145800</v>
      </c>
      <c r="J130" s="136">
        <f>SUM(J133+J132)</f>
        <v>145800</v>
      </c>
      <c r="K130" s="136">
        <v>0</v>
      </c>
    </row>
    <row r="131" spans="1:11" x14ac:dyDescent="0.2">
      <c r="A131" s="131">
        <v>3</v>
      </c>
      <c r="B131" s="131"/>
      <c r="C131" s="214" t="s">
        <v>21</v>
      </c>
      <c r="D131" s="215"/>
      <c r="E131" s="215"/>
      <c r="F131" s="216"/>
      <c r="G131" s="132">
        <f>SUM(G132+G133+G134)</f>
        <v>0</v>
      </c>
      <c r="H131" s="132">
        <f>SUM(H132+H133+H134+H136)</f>
        <v>0</v>
      </c>
      <c r="I131" s="137">
        <f>SUM(I132+I133+I134+I136)</f>
        <v>145800</v>
      </c>
      <c r="J131" s="137"/>
      <c r="K131" s="137"/>
    </row>
    <row r="132" spans="1:11" x14ac:dyDescent="0.2">
      <c r="A132" s="139">
        <v>31</v>
      </c>
      <c r="B132" s="139"/>
      <c r="C132" s="217" t="s">
        <v>22</v>
      </c>
      <c r="D132" s="218"/>
      <c r="E132" s="218"/>
      <c r="F132" s="219"/>
      <c r="G132" s="140">
        <v>0</v>
      </c>
      <c r="H132" s="140">
        <v>0</v>
      </c>
      <c r="I132" s="138">
        <v>70000</v>
      </c>
      <c r="J132" s="138">
        <f>SUM(I132)</f>
        <v>70000</v>
      </c>
      <c r="K132" s="138">
        <v>0</v>
      </c>
    </row>
    <row r="133" spans="1:11" x14ac:dyDescent="0.2">
      <c r="A133" s="162">
        <v>32</v>
      </c>
      <c r="B133" s="141"/>
      <c r="C133" s="217" t="s">
        <v>128</v>
      </c>
      <c r="D133" s="218"/>
      <c r="E133" s="218"/>
      <c r="F133" s="219"/>
      <c r="G133" s="114">
        <v>0</v>
      </c>
      <c r="H133" s="114">
        <v>0</v>
      </c>
      <c r="I133" s="114">
        <v>75800</v>
      </c>
      <c r="J133" s="138">
        <f>SUM(I133)</f>
        <v>75800</v>
      </c>
      <c r="K133" s="138">
        <v>0</v>
      </c>
    </row>
  </sheetData>
  <mergeCells count="128">
    <mergeCell ref="C8:F8"/>
    <mergeCell ref="C9:F9"/>
    <mergeCell ref="A10:F10"/>
    <mergeCell ref="A11:F11"/>
    <mergeCell ref="C25:F25"/>
    <mergeCell ref="C26:F26"/>
    <mergeCell ref="A21:F21"/>
    <mergeCell ref="C22:F22"/>
    <mergeCell ref="C23:F23"/>
    <mergeCell ref="C20:F20"/>
    <mergeCell ref="C19:F19"/>
    <mergeCell ref="A12:F12"/>
    <mergeCell ref="A13:F13"/>
    <mergeCell ref="A14:F14"/>
    <mergeCell ref="A15:F15"/>
    <mergeCell ref="C17:F17"/>
    <mergeCell ref="C18:F18"/>
    <mergeCell ref="A16:F16"/>
    <mergeCell ref="A2:K3"/>
    <mergeCell ref="A5:K5"/>
    <mergeCell ref="C52:F52"/>
    <mergeCell ref="C48:F48"/>
    <mergeCell ref="C50:F50"/>
    <mergeCell ref="A45:F45"/>
    <mergeCell ref="A46:F46"/>
    <mergeCell ref="C47:F47"/>
    <mergeCell ref="C42:F42"/>
    <mergeCell ref="A38:F38"/>
    <mergeCell ref="C39:F39"/>
    <mergeCell ref="C40:F40"/>
    <mergeCell ref="A35:F35"/>
    <mergeCell ref="C37:F37"/>
    <mergeCell ref="C36:F36"/>
    <mergeCell ref="C34:F34"/>
    <mergeCell ref="A32:F32"/>
    <mergeCell ref="C33:F33"/>
    <mergeCell ref="A28:F28"/>
    <mergeCell ref="C29:F29"/>
    <mergeCell ref="C30:F30"/>
    <mergeCell ref="C31:F31"/>
    <mergeCell ref="C27:F27"/>
    <mergeCell ref="A24:F24"/>
    <mergeCell ref="C55:F55"/>
    <mergeCell ref="C56:F56"/>
    <mergeCell ref="A57:F57"/>
    <mergeCell ref="A58:F58"/>
    <mergeCell ref="A59:F59"/>
    <mergeCell ref="C60:F60"/>
    <mergeCell ref="A41:F41"/>
    <mergeCell ref="C43:F43"/>
    <mergeCell ref="C44:F44"/>
    <mergeCell ref="A49:F49"/>
    <mergeCell ref="C51:F51"/>
    <mergeCell ref="A53:F53"/>
    <mergeCell ref="C54:F54"/>
    <mergeCell ref="C70:F70"/>
    <mergeCell ref="A71:F71"/>
    <mergeCell ref="C72:F72"/>
    <mergeCell ref="C73:F73"/>
    <mergeCell ref="C66:F66"/>
    <mergeCell ref="A67:F67"/>
    <mergeCell ref="C68:F68"/>
    <mergeCell ref="C69:F69"/>
    <mergeCell ref="C61:F61"/>
    <mergeCell ref="A62:F62"/>
    <mergeCell ref="A63:F63"/>
    <mergeCell ref="C64:F64"/>
    <mergeCell ref="C65:F65"/>
    <mergeCell ref="A80:F80"/>
    <mergeCell ref="C81:F81"/>
    <mergeCell ref="C82:F82"/>
    <mergeCell ref="C78:F78"/>
    <mergeCell ref="C79:F79"/>
    <mergeCell ref="A77:F77"/>
    <mergeCell ref="A74:F74"/>
    <mergeCell ref="C75:F75"/>
    <mergeCell ref="C76:F76"/>
    <mergeCell ref="A87:F87"/>
    <mergeCell ref="C88:F88"/>
    <mergeCell ref="C89:F89"/>
    <mergeCell ref="A90:F90"/>
    <mergeCell ref="A91:F91"/>
    <mergeCell ref="C92:F92"/>
    <mergeCell ref="C86:F86"/>
    <mergeCell ref="A83:F83"/>
    <mergeCell ref="C84:F84"/>
    <mergeCell ref="C85:F85"/>
    <mergeCell ref="A97:F97"/>
    <mergeCell ref="C98:F98"/>
    <mergeCell ref="C99:F99"/>
    <mergeCell ref="A100:F100"/>
    <mergeCell ref="C101:F101"/>
    <mergeCell ref="C93:F93"/>
    <mergeCell ref="A94:F94"/>
    <mergeCell ref="C95:F95"/>
    <mergeCell ref="C96:F96"/>
    <mergeCell ref="C108:F108"/>
    <mergeCell ref="C109:F109"/>
    <mergeCell ref="A110:F110"/>
    <mergeCell ref="C102:F102"/>
    <mergeCell ref="A103:F103"/>
    <mergeCell ref="C104:F104"/>
    <mergeCell ref="C105:F105"/>
    <mergeCell ref="A106:F106"/>
    <mergeCell ref="A107:F107"/>
    <mergeCell ref="C119:F119"/>
    <mergeCell ref="C120:F120"/>
    <mergeCell ref="A121:F121"/>
    <mergeCell ref="A114:F114"/>
    <mergeCell ref="A115:F115"/>
    <mergeCell ref="C116:F116"/>
    <mergeCell ref="C117:F117"/>
    <mergeCell ref="C118:F118"/>
    <mergeCell ref="A111:F111"/>
    <mergeCell ref="C112:F112"/>
    <mergeCell ref="C113:F113"/>
    <mergeCell ref="C131:F131"/>
    <mergeCell ref="C132:F132"/>
    <mergeCell ref="C133:F133"/>
    <mergeCell ref="A129:F129"/>
    <mergeCell ref="A130:F130"/>
    <mergeCell ref="A122:F122"/>
    <mergeCell ref="C123:F123"/>
    <mergeCell ref="C124:F124"/>
    <mergeCell ref="A125:F125"/>
    <mergeCell ref="A126:F126"/>
    <mergeCell ref="C127:F127"/>
    <mergeCell ref="C128:F128"/>
  </mergeCells>
  <pageMargins left="0.37" right="0.17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K30"/>
  <sheetViews>
    <sheetView workbookViewId="0">
      <selection activeCell="N26" sqref="N26"/>
    </sheetView>
  </sheetViews>
  <sheetFormatPr defaultRowHeight="15" x14ac:dyDescent="0.25"/>
  <cols>
    <col min="1" max="1" width="5.42578125" customWidth="1"/>
    <col min="2" max="2" width="8.42578125" bestFit="1" customWidth="1"/>
    <col min="3" max="3" width="8" bestFit="1" customWidth="1"/>
    <col min="4" max="4" width="42.5703125" customWidth="1"/>
    <col min="5" max="5" width="13.42578125" customWidth="1"/>
    <col min="6" max="6" width="16.140625" customWidth="1"/>
    <col min="7" max="7" width="15" customWidth="1"/>
    <col min="8" max="8" width="15.85546875" customWidth="1"/>
    <col min="9" max="9" width="12.42578125" customWidth="1"/>
  </cols>
  <sheetData>
    <row r="4" spans="1:11" ht="15.75" customHeight="1" x14ac:dyDescent="0.25">
      <c r="A4" s="200" t="s">
        <v>267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</row>
    <row r="5" spans="1:11" ht="15" customHeight="1" x14ac:dyDescent="0.25">
      <c r="A5" s="200"/>
      <c r="B5" s="200"/>
      <c r="C5" s="200"/>
      <c r="D5" s="200"/>
      <c r="E5" s="200"/>
      <c r="F5" s="200"/>
      <c r="G5" s="200"/>
      <c r="H5" s="200"/>
      <c r="I5" s="200"/>
      <c r="J5" s="200"/>
      <c r="K5" s="200"/>
    </row>
    <row r="6" spans="1:11" ht="1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x14ac:dyDescent="0.25">
      <c r="A7" s="200" t="s">
        <v>105</v>
      </c>
      <c r="B7" s="200"/>
      <c r="C7" s="200"/>
      <c r="D7" s="200"/>
      <c r="E7" s="200"/>
      <c r="F7" s="200"/>
      <c r="G7" s="200"/>
      <c r="H7" s="213"/>
      <c r="I7" s="213"/>
    </row>
    <row r="8" spans="1:11" ht="18" x14ac:dyDescent="0.25">
      <c r="A8" s="3"/>
      <c r="B8" s="3"/>
      <c r="C8" s="3"/>
      <c r="D8" s="3"/>
      <c r="E8" s="3"/>
      <c r="F8" s="3"/>
      <c r="G8" s="3"/>
      <c r="H8" s="4"/>
      <c r="I8" s="4"/>
    </row>
    <row r="9" spans="1:11" ht="18" x14ac:dyDescent="0.25">
      <c r="A9" s="3"/>
      <c r="B9" s="3"/>
      <c r="C9" s="3"/>
      <c r="D9" s="3"/>
      <c r="E9" s="3"/>
      <c r="F9" s="3"/>
      <c r="G9" s="3"/>
      <c r="H9" s="4"/>
      <c r="I9" s="4"/>
    </row>
    <row r="10" spans="1:11" ht="15.75" x14ac:dyDescent="0.25">
      <c r="A10" s="200"/>
      <c r="B10" s="211"/>
      <c r="C10" s="211"/>
      <c r="D10" s="211"/>
      <c r="E10" s="211"/>
      <c r="F10" s="211"/>
      <c r="G10" s="211"/>
      <c r="H10" s="211"/>
      <c r="I10" s="211"/>
    </row>
    <row r="11" spans="1:11" ht="15.75" x14ac:dyDescent="0.25">
      <c r="A11" s="41"/>
      <c r="B11" s="32"/>
      <c r="C11" s="32"/>
      <c r="D11" s="32"/>
      <c r="E11" s="32"/>
      <c r="F11" s="32"/>
      <c r="G11" s="32"/>
      <c r="H11" s="32"/>
      <c r="I11" s="32"/>
    </row>
    <row r="12" spans="1:11" ht="25.5" x14ac:dyDescent="0.25">
      <c r="A12" s="3"/>
      <c r="B12" s="3"/>
      <c r="C12" s="3"/>
      <c r="D12" s="3"/>
      <c r="E12" s="183" t="s">
        <v>258</v>
      </c>
      <c r="F12" s="183" t="s">
        <v>259</v>
      </c>
      <c r="G12" s="16" t="s">
        <v>260</v>
      </c>
      <c r="H12" s="16" t="s">
        <v>44</v>
      </c>
      <c r="I12" s="16" t="s">
        <v>261</v>
      </c>
    </row>
    <row r="13" spans="1:11" ht="25.5" x14ac:dyDescent="0.25">
      <c r="A13" s="16" t="s">
        <v>14</v>
      </c>
      <c r="B13" s="15" t="s">
        <v>15</v>
      </c>
      <c r="C13" s="15"/>
      <c r="D13" s="15" t="s">
        <v>106</v>
      </c>
      <c r="E13" s="15" t="s">
        <v>49</v>
      </c>
      <c r="F13" s="16" t="s">
        <v>49</v>
      </c>
      <c r="G13" s="16" t="s">
        <v>49</v>
      </c>
      <c r="H13" s="16" t="s">
        <v>49</v>
      </c>
      <c r="I13" s="16" t="s">
        <v>49</v>
      </c>
    </row>
    <row r="14" spans="1:11" x14ac:dyDescent="0.25">
      <c r="A14" s="45">
        <v>9</v>
      </c>
      <c r="B14" s="45"/>
      <c r="C14" s="45"/>
      <c r="D14" s="45" t="s">
        <v>100</v>
      </c>
      <c r="E14" s="46">
        <f t="shared" ref="E14:G15" si="0">SUM(E15)</f>
        <v>52414</v>
      </c>
      <c r="F14" s="46">
        <f t="shared" si="0"/>
        <v>52414</v>
      </c>
      <c r="G14" s="46">
        <f t="shared" si="0"/>
        <v>0</v>
      </c>
      <c r="H14" s="46">
        <v>0</v>
      </c>
      <c r="I14" s="46">
        <v>0</v>
      </c>
    </row>
    <row r="15" spans="1:11" x14ac:dyDescent="0.25">
      <c r="A15" s="47"/>
      <c r="B15" s="47">
        <v>92</v>
      </c>
      <c r="C15" s="47"/>
      <c r="D15" s="47" t="s">
        <v>99</v>
      </c>
      <c r="E15" s="48">
        <f t="shared" si="0"/>
        <v>52414</v>
      </c>
      <c r="F15" s="48">
        <f t="shared" si="0"/>
        <v>52414</v>
      </c>
      <c r="G15" s="48">
        <f t="shared" si="0"/>
        <v>0</v>
      </c>
      <c r="H15" s="48">
        <v>0</v>
      </c>
      <c r="I15" s="48">
        <v>0</v>
      </c>
    </row>
    <row r="16" spans="1:11" s="78" customFormat="1" ht="14.25" customHeight="1" x14ac:dyDescent="0.2">
      <c r="A16" s="75"/>
      <c r="B16" s="75"/>
      <c r="C16" s="76">
        <v>922</v>
      </c>
      <c r="D16" s="76" t="s">
        <v>107</v>
      </c>
      <c r="E16" s="77">
        <f>SUM(E22+E24)</f>
        <v>52414</v>
      </c>
      <c r="F16" s="77">
        <v>52414</v>
      </c>
      <c r="G16" s="77">
        <v>0</v>
      </c>
      <c r="H16" s="77">
        <v>0</v>
      </c>
      <c r="I16" s="77">
        <v>0</v>
      </c>
    </row>
    <row r="17" spans="1:11" x14ac:dyDescent="0.25">
      <c r="C17" s="104"/>
      <c r="D17" s="104"/>
    </row>
    <row r="18" spans="1:11" ht="15.75" x14ac:dyDescent="0.25">
      <c r="A18" s="200"/>
      <c r="B18" s="211"/>
      <c r="C18" s="211"/>
      <c r="D18" s="211"/>
      <c r="E18" s="211"/>
      <c r="F18" s="211"/>
      <c r="G18" s="211"/>
      <c r="H18" s="211"/>
      <c r="I18" s="211"/>
    </row>
    <row r="19" spans="1:11" ht="15.75" x14ac:dyDescent="0.25">
      <c r="A19" s="41"/>
      <c r="B19" s="32"/>
      <c r="C19" s="32"/>
      <c r="D19" s="32"/>
      <c r="E19" s="32"/>
      <c r="F19" s="32"/>
      <c r="G19" s="32"/>
      <c r="H19" s="32"/>
      <c r="I19" s="32"/>
    </row>
    <row r="20" spans="1:11" ht="25.5" x14ac:dyDescent="0.25">
      <c r="A20" s="3"/>
      <c r="B20" s="3"/>
      <c r="C20" s="3"/>
      <c r="D20" s="3"/>
      <c r="E20" s="183" t="s">
        <v>258</v>
      </c>
      <c r="F20" s="183" t="s">
        <v>259</v>
      </c>
      <c r="G20" s="16" t="s">
        <v>260</v>
      </c>
      <c r="H20" s="16" t="s">
        <v>44</v>
      </c>
      <c r="I20" s="16" t="s">
        <v>261</v>
      </c>
    </row>
    <row r="21" spans="1:11" x14ac:dyDescent="0.25">
      <c r="A21" s="16"/>
      <c r="B21" s="15" t="s">
        <v>15</v>
      </c>
      <c r="C21" s="15" t="s">
        <v>16</v>
      </c>
      <c r="D21" s="15" t="s">
        <v>109</v>
      </c>
      <c r="E21" s="15" t="s">
        <v>49</v>
      </c>
      <c r="F21" s="16" t="s">
        <v>49</v>
      </c>
      <c r="G21" s="16" t="s">
        <v>49</v>
      </c>
      <c r="H21" s="16" t="s">
        <v>49</v>
      </c>
      <c r="I21" s="16" t="s">
        <v>49</v>
      </c>
    </row>
    <row r="22" spans="1:11" x14ac:dyDescent="0.25">
      <c r="A22" s="47"/>
      <c r="B22" s="47">
        <v>1</v>
      </c>
      <c r="C22" s="47"/>
      <c r="D22" s="47" t="s">
        <v>18</v>
      </c>
      <c r="E22" s="48">
        <f>SUM(E23)</f>
        <v>13158</v>
      </c>
      <c r="F22" s="48">
        <f>SUM(F23)</f>
        <v>13158</v>
      </c>
      <c r="G22" s="48">
        <f>SUM(G23)</f>
        <v>0</v>
      </c>
      <c r="H22" s="48">
        <v>0</v>
      </c>
      <c r="I22" s="48">
        <v>0</v>
      </c>
    </row>
    <row r="23" spans="1:11" x14ac:dyDescent="0.25">
      <c r="A23" s="56"/>
      <c r="B23" s="21"/>
      <c r="C23" s="49" t="s">
        <v>77</v>
      </c>
      <c r="D23" s="49" t="s">
        <v>93</v>
      </c>
      <c r="E23" s="52">
        <v>13158</v>
      </c>
      <c r="F23" s="53">
        <v>13158</v>
      </c>
      <c r="G23" s="53">
        <v>0</v>
      </c>
      <c r="H23" s="53">
        <v>0</v>
      </c>
      <c r="I23" s="53">
        <v>0</v>
      </c>
      <c r="K23" s="102"/>
    </row>
    <row r="24" spans="1:11" x14ac:dyDescent="0.25">
      <c r="A24" s="58"/>
      <c r="B24" s="58">
        <v>5</v>
      </c>
      <c r="C24" s="87"/>
      <c r="D24" s="64" t="s">
        <v>104</v>
      </c>
      <c r="E24" s="48">
        <f>SUM(E25:E28)</f>
        <v>39256</v>
      </c>
      <c r="F24" s="48">
        <f>SUM(F25:F27)</f>
        <v>39256</v>
      </c>
      <c r="G24" s="48">
        <f>SUM(G25:G28)</f>
        <v>0</v>
      </c>
      <c r="H24" s="48">
        <f>SUM(H25:H28)</f>
        <v>0</v>
      </c>
      <c r="I24" s="48">
        <f>SUM(I25:I28)</f>
        <v>0</v>
      </c>
    </row>
    <row r="25" spans="1:11" x14ac:dyDescent="0.25">
      <c r="A25" s="54"/>
      <c r="B25" s="54"/>
      <c r="C25" s="49" t="s">
        <v>52</v>
      </c>
      <c r="D25" s="56" t="s">
        <v>53</v>
      </c>
      <c r="E25" s="52">
        <v>890</v>
      </c>
      <c r="F25" s="53">
        <v>890</v>
      </c>
      <c r="G25" s="53">
        <v>0</v>
      </c>
      <c r="H25" s="53">
        <v>0</v>
      </c>
      <c r="I25" s="53">
        <v>0</v>
      </c>
    </row>
    <row r="26" spans="1:11" x14ac:dyDescent="0.25">
      <c r="A26" s="54"/>
      <c r="B26" s="54"/>
      <c r="C26" s="49" t="s">
        <v>54</v>
      </c>
      <c r="D26" s="49" t="s">
        <v>55</v>
      </c>
      <c r="E26" s="52">
        <v>4592</v>
      </c>
      <c r="F26" s="53">
        <v>4592</v>
      </c>
      <c r="G26" s="53">
        <v>0</v>
      </c>
      <c r="H26" s="53">
        <v>0</v>
      </c>
      <c r="I26" s="53">
        <v>0</v>
      </c>
    </row>
    <row r="27" spans="1:11" x14ac:dyDescent="0.25">
      <c r="A27" s="49"/>
      <c r="B27" s="49"/>
      <c r="C27" s="49" t="s">
        <v>56</v>
      </c>
      <c r="D27" s="49" t="s">
        <v>57</v>
      </c>
      <c r="E27" s="52">
        <v>33774</v>
      </c>
      <c r="F27" s="52">
        <v>33774</v>
      </c>
      <c r="G27" s="52">
        <v>0</v>
      </c>
      <c r="H27" s="52">
        <v>0</v>
      </c>
      <c r="I27" s="52">
        <v>0</v>
      </c>
    </row>
    <row r="28" spans="1:11" ht="25.5" x14ac:dyDescent="0.25">
      <c r="A28" s="59"/>
      <c r="B28" s="59">
        <v>7</v>
      </c>
      <c r="C28" s="59"/>
      <c r="D28" s="47" t="s">
        <v>108</v>
      </c>
      <c r="E28" s="48">
        <v>0</v>
      </c>
      <c r="F28" s="48">
        <f>SUM(F29)</f>
        <v>0</v>
      </c>
      <c r="G28" s="48">
        <v>0</v>
      </c>
      <c r="H28" s="48">
        <v>0</v>
      </c>
      <c r="I28" s="48">
        <v>0</v>
      </c>
    </row>
    <row r="29" spans="1:11" ht="22.5" x14ac:dyDescent="0.25">
      <c r="A29" s="49"/>
      <c r="B29" s="49"/>
      <c r="C29" s="49" t="s">
        <v>62</v>
      </c>
      <c r="D29" s="49" t="s">
        <v>63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</row>
    <row r="30" spans="1:11" x14ac:dyDescent="0.25">
      <c r="E30" s="102"/>
    </row>
  </sheetData>
  <mergeCells count="4">
    <mergeCell ref="A18:I18"/>
    <mergeCell ref="A7:I7"/>
    <mergeCell ref="A10:I10"/>
    <mergeCell ref="A4:K5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94"/>
  <sheetViews>
    <sheetView tabSelected="1" workbookViewId="0">
      <selection activeCell="Q18" sqref="Q18"/>
    </sheetView>
  </sheetViews>
  <sheetFormatPr defaultColWidth="9.140625" defaultRowHeight="12.75" x14ac:dyDescent="0.2"/>
  <cols>
    <col min="1" max="4" width="9.140625" style="95"/>
    <col min="5" max="5" width="11.140625" style="95" customWidth="1"/>
    <col min="6" max="6" width="10.42578125" style="95" customWidth="1"/>
    <col min="7" max="7" width="16.42578125" style="95" customWidth="1"/>
    <col min="8" max="8" width="15.85546875" style="95" customWidth="1"/>
    <col min="9" max="9" width="14" style="95" customWidth="1"/>
    <col min="10" max="10" width="14.28515625" style="95" customWidth="1"/>
    <col min="11" max="11" width="17.42578125" style="95" customWidth="1"/>
    <col min="12" max="16384" width="9.140625" style="95"/>
  </cols>
  <sheetData>
    <row r="2" spans="1:11" ht="12.75" customHeight="1" x14ac:dyDescent="0.2">
      <c r="A2" s="200" t="s">
        <v>267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</row>
    <row r="3" spans="1:11" ht="25.5" customHeight="1" x14ac:dyDescent="0.2">
      <c r="A3" s="200"/>
      <c r="B3" s="200"/>
      <c r="C3" s="200"/>
      <c r="D3" s="200"/>
      <c r="E3" s="200"/>
      <c r="F3" s="200"/>
      <c r="G3" s="200"/>
      <c r="H3" s="200"/>
      <c r="I3" s="200"/>
      <c r="J3" s="200"/>
      <c r="K3" s="200"/>
    </row>
    <row r="4" spans="1:11" ht="15.75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5.75" x14ac:dyDescent="0.2">
      <c r="A5" s="200" t="s">
        <v>31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</row>
    <row r="6" spans="1:11" ht="15.75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25.5" x14ac:dyDescent="0.2">
      <c r="A8" s="144" t="s">
        <v>110</v>
      </c>
      <c r="B8" s="144" t="s">
        <v>111</v>
      </c>
      <c r="C8" s="256" t="s">
        <v>112</v>
      </c>
      <c r="D8" s="256"/>
      <c r="E8" s="256"/>
      <c r="F8" s="256"/>
      <c r="G8" s="146" t="s">
        <v>263</v>
      </c>
      <c r="H8" s="147" t="s">
        <v>264</v>
      </c>
      <c r="I8" s="145" t="s">
        <v>265</v>
      </c>
      <c r="J8" s="145" t="s">
        <v>113</v>
      </c>
      <c r="K8" s="145" t="s">
        <v>266</v>
      </c>
    </row>
    <row r="9" spans="1:11" x14ac:dyDescent="0.2">
      <c r="A9" s="144"/>
      <c r="B9" s="144"/>
      <c r="C9" s="257"/>
      <c r="D9" s="258"/>
      <c r="E9" s="258"/>
      <c r="F9" s="259"/>
      <c r="G9" s="146" t="s">
        <v>114</v>
      </c>
      <c r="H9" s="147" t="s">
        <v>114</v>
      </c>
      <c r="I9" s="145" t="s">
        <v>114</v>
      </c>
      <c r="J9" s="145" t="s">
        <v>114</v>
      </c>
      <c r="K9" s="145" t="s">
        <v>114</v>
      </c>
    </row>
    <row r="10" spans="1:11" ht="24.75" customHeight="1" x14ac:dyDescent="0.2">
      <c r="A10" s="260" t="s">
        <v>115</v>
      </c>
      <c r="B10" s="260"/>
      <c r="C10" s="260"/>
      <c r="D10" s="260"/>
      <c r="E10" s="260"/>
      <c r="F10" s="260"/>
      <c r="G10" s="148">
        <f>SUM(G11)</f>
        <v>775311</v>
      </c>
      <c r="H10" s="148">
        <f>SUM(H11)</f>
        <v>1054097</v>
      </c>
      <c r="I10" s="148">
        <f>SUM(I11)</f>
        <v>1365968</v>
      </c>
      <c r="J10" s="148">
        <f t="shared" ref="I10:K11" si="0">SUM(J11)</f>
        <v>1185668</v>
      </c>
      <c r="K10" s="148">
        <f t="shared" si="0"/>
        <v>1039868</v>
      </c>
    </row>
    <row r="11" spans="1:11" ht="20.25" customHeight="1" x14ac:dyDescent="0.2">
      <c r="A11" s="260" t="s">
        <v>116</v>
      </c>
      <c r="B11" s="260"/>
      <c r="C11" s="260"/>
      <c r="D11" s="260"/>
      <c r="E11" s="260"/>
      <c r="F11" s="260"/>
      <c r="G11" s="148">
        <f t="shared" ref="G11:H11" si="1">SUM(G12)</f>
        <v>775311</v>
      </c>
      <c r="H11" s="148">
        <f t="shared" si="1"/>
        <v>1054097</v>
      </c>
      <c r="I11" s="148">
        <f t="shared" si="0"/>
        <v>1365968</v>
      </c>
      <c r="J11" s="148">
        <f t="shared" si="0"/>
        <v>1185668</v>
      </c>
      <c r="K11" s="148">
        <f t="shared" si="0"/>
        <v>1039868</v>
      </c>
    </row>
    <row r="12" spans="1:11" ht="16.5" customHeight="1" x14ac:dyDescent="0.2">
      <c r="A12" s="261" t="s">
        <v>117</v>
      </c>
      <c r="B12" s="261"/>
      <c r="C12" s="261"/>
      <c r="D12" s="261"/>
      <c r="E12" s="261"/>
      <c r="F12" s="261"/>
      <c r="G12" s="149">
        <f>SUM(G13+G139)</f>
        <v>775311</v>
      </c>
      <c r="H12" s="149">
        <f t="shared" ref="H12:K12" si="2">SUM(H13+H139)</f>
        <v>1054097</v>
      </c>
      <c r="I12" s="149">
        <f t="shared" si="2"/>
        <v>1365968</v>
      </c>
      <c r="J12" s="149">
        <f>SUM(J13+J139)</f>
        <v>1185668</v>
      </c>
      <c r="K12" s="149">
        <f t="shared" si="2"/>
        <v>1039868</v>
      </c>
    </row>
    <row r="13" spans="1:11" x14ac:dyDescent="0.2">
      <c r="A13" s="244" t="s">
        <v>119</v>
      </c>
      <c r="B13" s="244"/>
      <c r="C13" s="244"/>
      <c r="D13" s="244"/>
      <c r="E13" s="244"/>
      <c r="F13" s="244"/>
      <c r="G13" s="107">
        <f>SUM(G14+G120)</f>
        <v>328445</v>
      </c>
      <c r="H13" s="107">
        <f>SUM(H14+H120)</f>
        <v>351770</v>
      </c>
      <c r="I13" s="107">
        <f>SUM(I14+I120)</f>
        <v>442361</v>
      </c>
      <c r="J13" s="107">
        <f>SUM(J14+J120)</f>
        <v>363361</v>
      </c>
      <c r="K13" s="107">
        <f>SUM(K14)</f>
        <v>363361</v>
      </c>
    </row>
    <row r="14" spans="1:11" x14ac:dyDescent="0.2">
      <c r="A14" s="244" t="s">
        <v>120</v>
      </c>
      <c r="B14" s="244"/>
      <c r="C14" s="244"/>
      <c r="D14" s="244"/>
      <c r="E14" s="244"/>
      <c r="F14" s="244"/>
      <c r="G14" s="107">
        <f>SUM(G15+G45+G56+G83+G94+G104+G109+G114)</f>
        <v>311825</v>
      </c>
      <c r="H14" s="107">
        <f>SUM(H15+H45+H56+H83+H94+H104+H109+H114)</f>
        <v>344180</v>
      </c>
      <c r="I14" s="107">
        <f>SUM(I15+I45+I56+I83+I94+I104+I109+I114)</f>
        <v>438361</v>
      </c>
      <c r="J14" s="107">
        <f>SUM(J15+J45+J56+J83+J94+J104+J109+J114)</f>
        <v>363361</v>
      </c>
      <c r="K14" s="107">
        <f>SUM(K15+K45+K56+K83+K94+K104+K109+K114)</f>
        <v>363361</v>
      </c>
    </row>
    <row r="15" spans="1:11" x14ac:dyDescent="0.2">
      <c r="A15" s="227" t="s">
        <v>121</v>
      </c>
      <c r="B15" s="227"/>
      <c r="C15" s="227"/>
      <c r="D15" s="227"/>
      <c r="E15" s="227"/>
      <c r="F15" s="227"/>
      <c r="G15" s="108">
        <f>SUM(G16)</f>
        <v>260640</v>
      </c>
      <c r="H15" s="108">
        <f>SUM(H16)</f>
        <v>246705</v>
      </c>
      <c r="I15" s="108">
        <f>SUM(I16)</f>
        <v>343671</v>
      </c>
      <c r="J15" s="108">
        <f>SUM(J16)</f>
        <v>288671</v>
      </c>
      <c r="K15" s="108">
        <f>SUM(K16)</f>
        <v>288671</v>
      </c>
    </row>
    <row r="16" spans="1:11" x14ac:dyDescent="0.2">
      <c r="A16" s="109" t="s">
        <v>122</v>
      </c>
      <c r="B16" s="109" t="s">
        <v>123</v>
      </c>
      <c r="C16" s="243" t="s">
        <v>124</v>
      </c>
      <c r="D16" s="243"/>
      <c r="E16" s="243"/>
      <c r="F16" s="243"/>
      <c r="G16" s="110">
        <f>SUM(G17+G21+G41)</f>
        <v>260640</v>
      </c>
      <c r="H16" s="110">
        <f>SUM(H17+H21+H41)</f>
        <v>246705</v>
      </c>
      <c r="I16" s="110">
        <f>SUM(I17+I21+I41)</f>
        <v>343671</v>
      </c>
      <c r="J16" s="110">
        <v>288671</v>
      </c>
      <c r="K16" s="110">
        <v>288671</v>
      </c>
    </row>
    <row r="17" spans="1:11" x14ac:dyDescent="0.2">
      <c r="A17" s="111" t="s">
        <v>125</v>
      </c>
      <c r="B17" s="111" t="s">
        <v>123</v>
      </c>
      <c r="C17" s="223" t="s">
        <v>126</v>
      </c>
      <c r="D17" s="223"/>
      <c r="E17" s="223"/>
      <c r="F17" s="223"/>
      <c r="G17" s="122">
        <v>178113</v>
      </c>
      <c r="H17" s="112">
        <v>184000</v>
      </c>
      <c r="I17" s="112">
        <f>SUM(I18:I20)</f>
        <v>261605</v>
      </c>
      <c r="J17" s="112">
        <f>SUM(I17)</f>
        <v>261605</v>
      </c>
      <c r="K17" s="112">
        <f>SUM(J17)</f>
        <v>261605</v>
      </c>
    </row>
    <row r="18" spans="1:11" x14ac:dyDescent="0.2">
      <c r="A18" s="152" t="s">
        <v>170</v>
      </c>
      <c r="B18" s="152"/>
      <c r="C18" s="270" t="s">
        <v>171</v>
      </c>
      <c r="D18" s="270"/>
      <c r="E18" s="270"/>
      <c r="F18" s="270"/>
      <c r="G18" s="153"/>
      <c r="H18" s="154"/>
      <c r="I18" s="154">
        <v>187300</v>
      </c>
      <c r="J18" s="126"/>
      <c r="K18" s="126"/>
    </row>
    <row r="19" spans="1:11" x14ac:dyDescent="0.2">
      <c r="A19" s="152" t="s">
        <v>172</v>
      </c>
      <c r="B19" s="152"/>
      <c r="C19" s="270" t="s">
        <v>173</v>
      </c>
      <c r="D19" s="270"/>
      <c r="E19" s="270"/>
      <c r="F19" s="270"/>
      <c r="G19" s="153"/>
      <c r="H19" s="154"/>
      <c r="I19" s="155">
        <v>43400</v>
      </c>
      <c r="J19" s="126"/>
      <c r="K19" s="126"/>
    </row>
    <row r="20" spans="1:11" x14ac:dyDescent="0.2">
      <c r="A20" s="156" t="s">
        <v>174</v>
      </c>
      <c r="B20" s="156"/>
      <c r="C20" s="271" t="s">
        <v>175</v>
      </c>
      <c r="D20" s="271"/>
      <c r="E20" s="271"/>
      <c r="F20" s="271"/>
      <c r="G20" s="157"/>
      <c r="H20" s="158"/>
      <c r="I20" s="158">
        <v>30905</v>
      </c>
      <c r="J20" s="126"/>
      <c r="K20" s="126"/>
    </row>
    <row r="21" spans="1:11" x14ac:dyDescent="0.2">
      <c r="A21" s="111" t="s">
        <v>127</v>
      </c>
      <c r="B21" s="111"/>
      <c r="C21" s="223" t="s">
        <v>128</v>
      </c>
      <c r="D21" s="223"/>
      <c r="E21" s="223"/>
      <c r="F21" s="223"/>
      <c r="G21" s="122">
        <v>82527</v>
      </c>
      <c r="H21" s="112">
        <v>62635</v>
      </c>
      <c r="I21" s="112">
        <f>SUM(I22:I40)</f>
        <v>81996</v>
      </c>
      <c r="J21" s="112">
        <v>61996</v>
      </c>
      <c r="K21" s="112">
        <f>SUM(J21)</f>
        <v>61996</v>
      </c>
    </row>
    <row r="22" spans="1:11" x14ac:dyDescent="0.2">
      <c r="A22" s="120" t="s">
        <v>176</v>
      </c>
      <c r="B22" s="120"/>
      <c r="C22" s="262" t="s">
        <v>177</v>
      </c>
      <c r="D22" s="262"/>
      <c r="E22" s="262"/>
      <c r="F22" s="262"/>
      <c r="G22" s="159"/>
      <c r="H22" s="126"/>
      <c r="I22" s="126">
        <v>135</v>
      </c>
      <c r="J22" s="126"/>
      <c r="K22" s="126"/>
    </row>
    <row r="23" spans="1:11" x14ac:dyDescent="0.2">
      <c r="A23" s="120" t="s">
        <v>178</v>
      </c>
      <c r="B23" s="120"/>
      <c r="C23" s="262" t="s">
        <v>179</v>
      </c>
      <c r="D23" s="262"/>
      <c r="E23" s="262"/>
      <c r="F23" s="262"/>
      <c r="G23" s="159"/>
      <c r="H23" s="126"/>
      <c r="I23" s="126">
        <v>20430</v>
      </c>
      <c r="J23" s="126"/>
      <c r="K23" s="126"/>
    </row>
    <row r="24" spans="1:11" x14ac:dyDescent="0.2">
      <c r="A24" s="160">
        <v>3213</v>
      </c>
      <c r="B24" s="120"/>
      <c r="C24" s="269" t="s">
        <v>180</v>
      </c>
      <c r="D24" s="269"/>
      <c r="E24" s="269"/>
      <c r="F24" s="269"/>
      <c r="G24" s="159"/>
      <c r="H24" s="125"/>
      <c r="I24" s="126">
        <v>135</v>
      </c>
      <c r="J24" s="126"/>
      <c r="K24" s="126"/>
    </row>
    <row r="25" spans="1:11" x14ac:dyDescent="0.2">
      <c r="A25" s="160">
        <v>3221</v>
      </c>
      <c r="B25" s="120"/>
      <c r="C25" s="269" t="s">
        <v>181</v>
      </c>
      <c r="D25" s="269"/>
      <c r="E25" s="269"/>
      <c r="F25" s="269"/>
      <c r="G25" s="159"/>
      <c r="H25" s="125"/>
      <c r="I25" s="126">
        <v>800</v>
      </c>
      <c r="J25" s="126"/>
      <c r="K25" s="126"/>
    </row>
    <row r="26" spans="1:11" x14ac:dyDescent="0.2">
      <c r="A26" s="120" t="s">
        <v>182</v>
      </c>
      <c r="B26" s="120"/>
      <c r="C26" s="262" t="s">
        <v>183</v>
      </c>
      <c r="D26" s="262"/>
      <c r="E26" s="262"/>
      <c r="F26" s="262"/>
      <c r="G26" s="159"/>
      <c r="H26" s="126"/>
      <c r="I26" s="126">
        <v>14951</v>
      </c>
      <c r="J26" s="126"/>
      <c r="K26" s="126"/>
    </row>
    <row r="27" spans="1:11" x14ac:dyDescent="0.2">
      <c r="A27" s="156" t="s">
        <v>184</v>
      </c>
      <c r="B27" s="120"/>
      <c r="C27" s="262" t="s">
        <v>185</v>
      </c>
      <c r="D27" s="262"/>
      <c r="E27" s="262"/>
      <c r="F27" s="262"/>
      <c r="G27" s="159"/>
      <c r="H27" s="126"/>
      <c r="I27" s="126">
        <v>2000</v>
      </c>
      <c r="J27" s="126"/>
      <c r="K27" s="126"/>
    </row>
    <row r="28" spans="1:11" x14ac:dyDescent="0.2">
      <c r="A28" s="161">
        <v>3232</v>
      </c>
      <c r="B28" s="120"/>
      <c r="C28" s="262" t="s">
        <v>186</v>
      </c>
      <c r="D28" s="262"/>
      <c r="E28" s="262"/>
      <c r="F28" s="262"/>
      <c r="G28" s="159"/>
      <c r="H28" s="126"/>
      <c r="I28" s="126">
        <v>24000</v>
      </c>
      <c r="J28" s="126"/>
      <c r="K28" s="126"/>
    </row>
    <row r="29" spans="1:11" x14ac:dyDescent="0.2">
      <c r="A29" s="161">
        <v>3233</v>
      </c>
      <c r="B29" s="120"/>
      <c r="C29" s="269" t="s">
        <v>187</v>
      </c>
      <c r="D29" s="269"/>
      <c r="E29" s="269"/>
      <c r="F29" s="269"/>
      <c r="G29" s="159"/>
      <c r="H29" s="125"/>
      <c r="I29" s="126">
        <v>0</v>
      </c>
      <c r="J29" s="126"/>
      <c r="K29" s="126"/>
    </row>
    <row r="30" spans="1:11" x14ac:dyDescent="0.2">
      <c r="A30" s="156" t="s">
        <v>188</v>
      </c>
      <c r="B30" s="120"/>
      <c r="C30" s="262" t="s">
        <v>189</v>
      </c>
      <c r="D30" s="262"/>
      <c r="E30" s="262"/>
      <c r="F30" s="262"/>
      <c r="G30" s="159"/>
      <c r="H30" s="126"/>
      <c r="I30" s="126">
        <v>2000</v>
      </c>
      <c r="J30" s="126"/>
      <c r="K30" s="126"/>
    </row>
    <row r="31" spans="1:11" x14ac:dyDescent="0.2">
      <c r="A31" s="156" t="s">
        <v>190</v>
      </c>
      <c r="B31" s="120"/>
      <c r="C31" s="269" t="s">
        <v>191</v>
      </c>
      <c r="D31" s="269"/>
      <c r="E31" s="269"/>
      <c r="F31" s="269"/>
      <c r="G31" s="159"/>
      <c r="H31" s="125"/>
      <c r="I31" s="126">
        <v>0</v>
      </c>
      <c r="J31" s="126"/>
      <c r="K31" s="126"/>
    </row>
    <row r="32" spans="1:11" x14ac:dyDescent="0.2">
      <c r="A32" s="161">
        <v>3237</v>
      </c>
      <c r="B32" s="120"/>
      <c r="C32" s="269" t="s">
        <v>192</v>
      </c>
      <c r="D32" s="269"/>
      <c r="E32" s="269"/>
      <c r="F32" s="269"/>
      <c r="G32" s="159"/>
      <c r="H32" s="125"/>
      <c r="I32" s="126">
        <v>1000</v>
      </c>
      <c r="J32" s="126"/>
      <c r="K32" s="126"/>
    </row>
    <row r="33" spans="1:11" x14ac:dyDescent="0.2">
      <c r="A33" s="156" t="s">
        <v>193</v>
      </c>
      <c r="B33" s="120"/>
      <c r="C33" s="262" t="s">
        <v>194</v>
      </c>
      <c r="D33" s="262"/>
      <c r="E33" s="262"/>
      <c r="F33" s="262"/>
      <c r="G33" s="159"/>
      <c r="H33" s="126"/>
      <c r="I33" s="158">
        <v>5400</v>
      </c>
      <c r="J33" s="126"/>
      <c r="K33" s="126"/>
    </row>
    <row r="34" spans="1:11" x14ac:dyDescent="0.2">
      <c r="A34" s="161">
        <v>3239</v>
      </c>
      <c r="B34" s="120"/>
      <c r="C34" s="269" t="s">
        <v>195</v>
      </c>
      <c r="D34" s="269"/>
      <c r="E34" s="269"/>
      <c r="F34" s="269"/>
      <c r="G34" s="159"/>
      <c r="H34" s="125"/>
      <c r="I34" s="126">
        <v>540</v>
      </c>
      <c r="J34" s="126"/>
      <c r="K34" s="126"/>
    </row>
    <row r="35" spans="1:11" x14ac:dyDescent="0.2">
      <c r="A35" s="156" t="s">
        <v>196</v>
      </c>
      <c r="B35" s="120"/>
      <c r="C35" s="262" t="s">
        <v>197</v>
      </c>
      <c r="D35" s="262"/>
      <c r="E35" s="262"/>
      <c r="F35" s="262"/>
      <c r="G35" s="159"/>
      <c r="H35" s="126"/>
      <c r="I35" s="126">
        <v>3520</v>
      </c>
      <c r="J35" s="126"/>
      <c r="K35" s="126"/>
    </row>
    <row r="36" spans="1:11" x14ac:dyDescent="0.2">
      <c r="A36" s="156" t="s">
        <v>198</v>
      </c>
      <c r="B36" s="120"/>
      <c r="C36" s="262" t="s">
        <v>199</v>
      </c>
      <c r="D36" s="262"/>
      <c r="E36" s="262"/>
      <c r="F36" s="262"/>
      <c r="G36" s="159"/>
      <c r="H36" s="126"/>
      <c r="I36" s="126">
        <v>5450</v>
      </c>
      <c r="J36" s="126"/>
      <c r="K36" s="126"/>
    </row>
    <row r="37" spans="1:11" x14ac:dyDescent="0.2">
      <c r="A37" s="156" t="s">
        <v>200</v>
      </c>
      <c r="B37" s="120"/>
      <c r="C37" s="262" t="s">
        <v>201</v>
      </c>
      <c r="D37" s="262"/>
      <c r="E37" s="262"/>
      <c r="F37" s="262"/>
      <c r="G37" s="159"/>
      <c r="H37" s="126"/>
      <c r="I37" s="126"/>
      <c r="J37" s="126"/>
      <c r="K37" s="126"/>
    </row>
    <row r="38" spans="1:11" x14ac:dyDescent="0.2">
      <c r="A38" s="156" t="s">
        <v>202</v>
      </c>
      <c r="B38" s="120"/>
      <c r="C38" s="262" t="s">
        <v>203</v>
      </c>
      <c r="D38" s="262"/>
      <c r="E38" s="262"/>
      <c r="F38" s="262"/>
      <c r="G38" s="159"/>
      <c r="H38" s="126"/>
      <c r="I38" s="126"/>
      <c r="J38" s="126"/>
      <c r="K38" s="126"/>
    </row>
    <row r="39" spans="1:11" x14ac:dyDescent="0.2">
      <c r="A39" s="161">
        <v>3295</v>
      </c>
      <c r="B39" s="120"/>
      <c r="C39" s="269" t="s">
        <v>204</v>
      </c>
      <c r="D39" s="269"/>
      <c r="E39" s="269"/>
      <c r="F39" s="269"/>
      <c r="G39" s="159"/>
      <c r="H39" s="125"/>
      <c r="I39" s="126">
        <v>1500</v>
      </c>
      <c r="J39" s="126"/>
      <c r="K39" s="126"/>
    </row>
    <row r="40" spans="1:11" x14ac:dyDescent="0.2">
      <c r="A40" s="161">
        <v>3299</v>
      </c>
      <c r="B40" s="120"/>
      <c r="C40" s="269" t="s">
        <v>205</v>
      </c>
      <c r="D40" s="269"/>
      <c r="E40" s="269"/>
      <c r="F40" s="269"/>
      <c r="G40" s="159"/>
      <c r="H40" s="125"/>
      <c r="I40" s="126">
        <v>135</v>
      </c>
      <c r="J40" s="126"/>
      <c r="K40" s="126"/>
    </row>
    <row r="41" spans="1:11" x14ac:dyDescent="0.2">
      <c r="A41" s="162">
        <v>34</v>
      </c>
      <c r="B41" s="113"/>
      <c r="C41" s="245" t="s">
        <v>129</v>
      </c>
      <c r="D41" s="245"/>
      <c r="E41" s="245"/>
      <c r="F41" s="245"/>
      <c r="G41" s="122">
        <v>0</v>
      </c>
      <c r="H41" s="122">
        <v>70</v>
      </c>
      <c r="I41" s="112">
        <f>SUM(I42:I44)</f>
        <v>70</v>
      </c>
      <c r="J41" s="112">
        <f>SUM(I41)</f>
        <v>70</v>
      </c>
      <c r="K41" s="112">
        <f>SUM(J41)</f>
        <v>70</v>
      </c>
    </row>
    <row r="42" spans="1:11" x14ac:dyDescent="0.2">
      <c r="A42" s="161">
        <v>3431</v>
      </c>
      <c r="B42" s="120"/>
      <c r="C42" s="269" t="s">
        <v>206</v>
      </c>
      <c r="D42" s="269"/>
      <c r="E42" s="269"/>
      <c r="F42" s="269"/>
      <c r="G42" s="159"/>
      <c r="H42" s="125"/>
      <c r="I42" s="126">
        <v>0</v>
      </c>
      <c r="J42" s="126"/>
      <c r="K42" s="126"/>
    </row>
    <row r="43" spans="1:11" x14ac:dyDescent="0.2">
      <c r="A43" s="161">
        <v>3433</v>
      </c>
      <c r="B43" s="120"/>
      <c r="C43" s="269" t="s">
        <v>207</v>
      </c>
      <c r="D43" s="269"/>
      <c r="E43" s="269"/>
      <c r="F43" s="269"/>
      <c r="G43" s="159"/>
      <c r="H43" s="125"/>
      <c r="I43" s="126">
        <v>70</v>
      </c>
      <c r="J43" s="126"/>
      <c r="K43" s="126"/>
    </row>
    <row r="44" spans="1:11" x14ac:dyDescent="0.2">
      <c r="A44" s="161">
        <v>3434</v>
      </c>
      <c r="B44" s="120"/>
      <c r="C44" s="269" t="s">
        <v>208</v>
      </c>
      <c r="D44" s="269"/>
      <c r="E44" s="269"/>
      <c r="F44" s="269"/>
      <c r="G44" s="159"/>
      <c r="H44" s="125"/>
      <c r="I44" s="126"/>
      <c r="J44" s="126"/>
      <c r="K44" s="126"/>
    </row>
    <row r="45" spans="1:11" x14ac:dyDescent="0.2">
      <c r="A45" s="227" t="s">
        <v>130</v>
      </c>
      <c r="B45" s="227"/>
      <c r="C45" s="227"/>
      <c r="D45" s="227"/>
      <c r="E45" s="227"/>
      <c r="F45" s="227"/>
      <c r="G45" s="108">
        <f>SUM(G46)</f>
        <v>2116</v>
      </c>
      <c r="H45" s="150">
        <f>SUM(H46)</f>
        <v>39328</v>
      </c>
      <c r="I45" s="108">
        <f t="shared" ref="I45:K46" si="3">SUM(I46)</f>
        <v>46170</v>
      </c>
      <c r="J45" s="108">
        <f t="shared" si="3"/>
        <v>26170</v>
      </c>
      <c r="K45" s="108">
        <f t="shared" si="3"/>
        <v>26170</v>
      </c>
    </row>
    <row r="46" spans="1:11" x14ac:dyDescent="0.2">
      <c r="A46" s="109" t="s">
        <v>122</v>
      </c>
      <c r="B46" s="109" t="s">
        <v>123</v>
      </c>
      <c r="C46" s="243" t="s">
        <v>124</v>
      </c>
      <c r="D46" s="243"/>
      <c r="E46" s="243"/>
      <c r="F46" s="243"/>
      <c r="G46" s="110">
        <f>SUM(G47)</f>
        <v>2116</v>
      </c>
      <c r="H46" s="110">
        <f>SUM(H47)</f>
        <v>39328</v>
      </c>
      <c r="I46" s="110">
        <f t="shared" si="3"/>
        <v>46170</v>
      </c>
      <c r="J46" s="110">
        <f t="shared" si="3"/>
        <v>26170</v>
      </c>
      <c r="K46" s="110">
        <f t="shared" si="3"/>
        <v>26170</v>
      </c>
    </row>
    <row r="47" spans="1:11" x14ac:dyDescent="0.2">
      <c r="A47" s="111" t="s">
        <v>127</v>
      </c>
      <c r="B47" s="111" t="s">
        <v>123</v>
      </c>
      <c r="C47" s="223" t="s">
        <v>128</v>
      </c>
      <c r="D47" s="223"/>
      <c r="E47" s="223"/>
      <c r="F47" s="223"/>
      <c r="G47" s="112">
        <v>2116</v>
      </c>
      <c r="H47" s="112">
        <v>39328</v>
      </c>
      <c r="I47" s="112">
        <f>SUM(I48:I55)</f>
        <v>46170</v>
      </c>
      <c r="J47" s="112">
        <v>26170</v>
      </c>
      <c r="K47" s="112">
        <f>SUM(J47)</f>
        <v>26170</v>
      </c>
    </row>
    <row r="48" spans="1:11" x14ac:dyDescent="0.2">
      <c r="A48" s="160">
        <v>3223</v>
      </c>
      <c r="B48" s="109"/>
      <c r="C48" s="266" t="s">
        <v>183</v>
      </c>
      <c r="D48" s="267"/>
      <c r="E48" s="267"/>
      <c r="F48" s="268"/>
      <c r="G48" s="110"/>
      <c r="H48" s="110"/>
      <c r="I48" s="126">
        <v>5000</v>
      </c>
      <c r="J48" s="110"/>
      <c r="K48" s="110"/>
    </row>
    <row r="49" spans="1:11" x14ac:dyDescent="0.2">
      <c r="A49" s="161">
        <v>3224</v>
      </c>
      <c r="B49" s="120"/>
      <c r="C49" s="269" t="s">
        <v>209</v>
      </c>
      <c r="D49" s="269"/>
      <c r="E49" s="269"/>
      <c r="F49" s="269"/>
      <c r="G49" s="125"/>
      <c r="H49" s="125"/>
      <c r="I49" s="126">
        <v>2000</v>
      </c>
      <c r="J49" s="126"/>
      <c r="K49" s="126"/>
    </row>
    <row r="50" spans="1:11" x14ac:dyDescent="0.2">
      <c r="A50" s="161">
        <v>3233</v>
      </c>
      <c r="B50" s="120"/>
      <c r="C50" s="266" t="s">
        <v>187</v>
      </c>
      <c r="D50" s="267"/>
      <c r="E50" s="267"/>
      <c r="F50" s="268"/>
      <c r="G50" s="125"/>
      <c r="H50" s="125"/>
      <c r="I50" s="126">
        <v>2000</v>
      </c>
      <c r="J50" s="126"/>
      <c r="K50" s="126"/>
    </row>
    <row r="51" spans="1:11" ht="14.25" customHeight="1" x14ac:dyDescent="0.2">
      <c r="A51" s="161">
        <v>3235</v>
      </c>
      <c r="B51" s="120"/>
      <c r="C51" s="288" t="s">
        <v>191</v>
      </c>
      <c r="D51" s="289"/>
      <c r="E51" s="289"/>
      <c r="F51" s="290"/>
      <c r="G51" s="125"/>
      <c r="H51" s="125"/>
      <c r="I51" s="126">
        <v>5000</v>
      </c>
      <c r="J51" s="126"/>
      <c r="K51" s="126"/>
    </row>
    <row r="52" spans="1:11" x14ac:dyDescent="0.2">
      <c r="A52" s="161">
        <v>3237</v>
      </c>
      <c r="B52" s="120"/>
      <c r="C52" s="269" t="s">
        <v>192</v>
      </c>
      <c r="D52" s="269"/>
      <c r="E52" s="269"/>
      <c r="F52" s="269"/>
      <c r="G52" s="125"/>
      <c r="H52" s="125"/>
      <c r="I52" s="126">
        <v>20000</v>
      </c>
      <c r="J52" s="126"/>
      <c r="K52" s="126"/>
    </row>
    <row r="53" spans="1:11" ht="12.75" customHeight="1" x14ac:dyDescent="0.2">
      <c r="A53" s="161">
        <v>3038</v>
      </c>
      <c r="B53" s="120"/>
      <c r="C53" s="266" t="s">
        <v>194</v>
      </c>
      <c r="D53" s="267"/>
      <c r="E53" s="267"/>
      <c r="F53" s="268"/>
      <c r="G53" s="125"/>
      <c r="H53" s="125"/>
      <c r="I53" s="126">
        <v>6170</v>
      </c>
      <c r="J53" s="126"/>
      <c r="K53" s="126"/>
    </row>
    <row r="54" spans="1:11" x14ac:dyDescent="0.2">
      <c r="A54" s="161">
        <v>3239</v>
      </c>
      <c r="B54" s="156"/>
      <c r="C54" s="269" t="s">
        <v>195</v>
      </c>
      <c r="D54" s="269"/>
      <c r="E54" s="269"/>
      <c r="F54" s="269"/>
      <c r="G54" s="125"/>
      <c r="H54" s="125"/>
      <c r="I54" s="126">
        <v>6000</v>
      </c>
      <c r="J54" s="126"/>
      <c r="K54" s="126"/>
    </row>
    <row r="55" spans="1:11" x14ac:dyDescent="0.2">
      <c r="A55" s="161">
        <v>3299</v>
      </c>
      <c r="B55" s="163"/>
      <c r="C55" s="287" t="s">
        <v>205</v>
      </c>
      <c r="D55" s="287"/>
      <c r="E55" s="287"/>
      <c r="F55" s="287"/>
      <c r="G55" s="164"/>
      <c r="H55" s="164"/>
      <c r="I55" s="126"/>
      <c r="J55" s="126"/>
      <c r="K55" s="126"/>
    </row>
    <row r="56" spans="1:11" x14ac:dyDescent="0.2">
      <c r="A56" s="227" t="s">
        <v>131</v>
      </c>
      <c r="B56" s="227"/>
      <c r="C56" s="227"/>
      <c r="D56" s="227"/>
      <c r="E56" s="227"/>
      <c r="F56" s="227"/>
      <c r="G56" s="108">
        <f>SUM(G57)</f>
        <v>46688</v>
      </c>
      <c r="H56" s="108">
        <f>SUM(H57)</f>
        <v>50670</v>
      </c>
      <c r="I56" s="108">
        <f>SUM(I57)</f>
        <v>43970</v>
      </c>
      <c r="J56" s="108">
        <f>SUM(J57)</f>
        <v>43970</v>
      </c>
      <c r="K56" s="108">
        <f>SUM(K57)</f>
        <v>43970</v>
      </c>
    </row>
    <row r="57" spans="1:11" x14ac:dyDescent="0.2">
      <c r="A57" s="109" t="s">
        <v>122</v>
      </c>
      <c r="B57" s="109" t="s">
        <v>123</v>
      </c>
      <c r="C57" s="243" t="s">
        <v>124</v>
      </c>
      <c r="D57" s="243"/>
      <c r="E57" s="243"/>
      <c r="F57" s="243"/>
      <c r="G57" s="110">
        <f>SUM(G58+G79)</f>
        <v>46688</v>
      </c>
      <c r="H57" s="110">
        <f>SUM(H58+H79)</f>
        <v>50670</v>
      </c>
      <c r="I57" s="110">
        <f>SUM(I58+I79)</f>
        <v>43970</v>
      </c>
      <c r="J57" s="110">
        <f>SUM(J58+J79)</f>
        <v>43970</v>
      </c>
      <c r="K57" s="110">
        <f>SUM(K58+K79)</f>
        <v>43970</v>
      </c>
    </row>
    <row r="58" spans="1:11" x14ac:dyDescent="0.2">
      <c r="A58" s="111" t="s">
        <v>127</v>
      </c>
      <c r="B58" s="111" t="s">
        <v>123</v>
      </c>
      <c r="C58" s="223" t="s">
        <v>128</v>
      </c>
      <c r="D58" s="223"/>
      <c r="E58" s="223"/>
      <c r="F58" s="223"/>
      <c r="G58" s="112">
        <v>46576</v>
      </c>
      <c r="H58" s="112">
        <v>50400</v>
      </c>
      <c r="I58" s="112">
        <f>SUM(I59:I78)</f>
        <v>43700</v>
      </c>
      <c r="J58" s="112">
        <f>SUM(I58)</f>
        <v>43700</v>
      </c>
      <c r="K58" s="112">
        <f>SUM(J58)</f>
        <v>43700</v>
      </c>
    </row>
    <row r="59" spans="1:11" x14ac:dyDescent="0.2">
      <c r="A59" s="120" t="s">
        <v>176</v>
      </c>
      <c r="B59" s="120"/>
      <c r="C59" s="262" t="s">
        <v>177</v>
      </c>
      <c r="D59" s="262"/>
      <c r="E59" s="262"/>
      <c r="F59" s="262"/>
      <c r="G59" s="126"/>
      <c r="H59" s="126"/>
      <c r="I59" s="126">
        <v>1000</v>
      </c>
      <c r="J59" s="126"/>
      <c r="K59" s="126"/>
    </row>
    <row r="60" spans="1:11" x14ac:dyDescent="0.2">
      <c r="A60" s="161">
        <v>3213</v>
      </c>
      <c r="B60" s="120"/>
      <c r="C60" s="269" t="s">
        <v>180</v>
      </c>
      <c r="D60" s="269"/>
      <c r="E60" s="269"/>
      <c r="F60" s="269"/>
      <c r="G60" s="125"/>
      <c r="H60" s="125"/>
      <c r="I60" s="126">
        <v>1000</v>
      </c>
      <c r="J60" s="126"/>
      <c r="K60" s="126"/>
    </row>
    <row r="61" spans="1:11" x14ac:dyDescent="0.2">
      <c r="A61" s="161">
        <v>3221</v>
      </c>
      <c r="B61" s="120"/>
      <c r="C61" s="269" t="s">
        <v>181</v>
      </c>
      <c r="D61" s="269"/>
      <c r="E61" s="269"/>
      <c r="F61" s="269"/>
      <c r="G61" s="125"/>
      <c r="H61" s="125"/>
      <c r="I61" s="126">
        <v>1000</v>
      </c>
      <c r="J61" s="126"/>
      <c r="K61" s="126"/>
    </row>
    <row r="62" spans="1:11" x14ac:dyDescent="0.2">
      <c r="A62" s="161">
        <v>3223</v>
      </c>
      <c r="B62" s="120"/>
      <c r="C62" s="269" t="s">
        <v>183</v>
      </c>
      <c r="D62" s="269"/>
      <c r="E62" s="269"/>
      <c r="F62" s="269"/>
      <c r="G62" s="125"/>
      <c r="H62" s="125"/>
      <c r="I62" s="126">
        <v>5000</v>
      </c>
      <c r="J62" s="126"/>
      <c r="K62" s="126"/>
    </row>
    <row r="63" spans="1:11" x14ac:dyDescent="0.2">
      <c r="A63" s="161">
        <v>3224</v>
      </c>
      <c r="B63" s="120"/>
      <c r="C63" s="269" t="s">
        <v>209</v>
      </c>
      <c r="D63" s="269"/>
      <c r="E63" s="269"/>
      <c r="F63" s="269"/>
      <c r="G63" s="125"/>
      <c r="H63" s="125"/>
      <c r="I63" s="126">
        <v>2000</v>
      </c>
      <c r="J63" s="126"/>
      <c r="K63" s="126"/>
    </row>
    <row r="64" spans="1:11" x14ac:dyDescent="0.2">
      <c r="A64" s="161">
        <v>3225</v>
      </c>
      <c r="B64" s="120"/>
      <c r="C64" s="269" t="s">
        <v>210</v>
      </c>
      <c r="D64" s="269"/>
      <c r="E64" s="269"/>
      <c r="F64" s="269"/>
      <c r="G64" s="125"/>
      <c r="H64" s="125"/>
      <c r="I64" s="126">
        <v>500</v>
      </c>
      <c r="J64" s="126"/>
      <c r="K64" s="126"/>
    </row>
    <row r="65" spans="1:11" x14ac:dyDescent="0.2">
      <c r="A65" s="161">
        <v>3231</v>
      </c>
      <c r="B65" s="120"/>
      <c r="C65" s="262" t="s">
        <v>185</v>
      </c>
      <c r="D65" s="262"/>
      <c r="E65" s="262"/>
      <c r="F65" s="262"/>
      <c r="G65" s="126"/>
      <c r="H65" s="126"/>
      <c r="I65" s="126">
        <v>2000</v>
      </c>
      <c r="J65" s="126"/>
      <c r="K65" s="126"/>
    </row>
    <row r="66" spans="1:11" x14ac:dyDescent="0.2">
      <c r="A66" s="161">
        <v>3232</v>
      </c>
      <c r="B66" s="120"/>
      <c r="C66" s="269" t="s">
        <v>186</v>
      </c>
      <c r="D66" s="269"/>
      <c r="E66" s="269"/>
      <c r="F66" s="269"/>
      <c r="G66" s="125"/>
      <c r="H66" s="125"/>
      <c r="I66" s="126">
        <v>3000</v>
      </c>
      <c r="J66" s="126"/>
      <c r="K66" s="126"/>
    </row>
    <row r="67" spans="1:11" x14ac:dyDescent="0.2">
      <c r="A67" s="161">
        <v>3233</v>
      </c>
      <c r="B67" s="120"/>
      <c r="C67" s="269" t="s">
        <v>187</v>
      </c>
      <c r="D67" s="269"/>
      <c r="E67" s="269"/>
      <c r="F67" s="269"/>
      <c r="G67" s="125"/>
      <c r="H67" s="125"/>
      <c r="I67" s="126">
        <v>2000</v>
      </c>
      <c r="J67" s="126"/>
      <c r="K67" s="126"/>
    </row>
    <row r="68" spans="1:11" x14ac:dyDescent="0.2">
      <c r="A68" s="161">
        <v>3234</v>
      </c>
      <c r="B68" s="120"/>
      <c r="C68" s="269" t="s">
        <v>189</v>
      </c>
      <c r="D68" s="269"/>
      <c r="E68" s="269"/>
      <c r="F68" s="269"/>
      <c r="G68" s="125"/>
      <c r="H68" s="125"/>
      <c r="I68" s="126">
        <v>1000</v>
      </c>
      <c r="J68" s="126"/>
      <c r="K68" s="126"/>
    </row>
    <row r="69" spans="1:11" x14ac:dyDescent="0.2">
      <c r="A69" s="161">
        <v>3235</v>
      </c>
      <c r="B69" s="120"/>
      <c r="C69" s="266" t="s">
        <v>191</v>
      </c>
      <c r="D69" s="267"/>
      <c r="E69" s="267"/>
      <c r="F69" s="268"/>
      <c r="G69" s="125"/>
      <c r="H69" s="125"/>
      <c r="I69" s="126">
        <v>5000</v>
      </c>
      <c r="J69" s="126"/>
      <c r="K69" s="126"/>
    </row>
    <row r="70" spans="1:11" x14ac:dyDescent="0.2">
      <c r="A70" s="161">
        <v>3236</v>
      </c>
      <c r="B70" s="156"/>
      <c r="C70" s="269" t="s">
        <v>211</v>
      </c>
      <c r="D70" s="269"/>
      <c r="E70" s="269"/>
      <c r="F70" s="269"/>
      <c r="G70" s="125"/>
      <c r="H70" s="125"/>
      <c r="I70" s="126">
        <v>1600</v>
      </c>
      <c r="J70" s="126"/>
      <c r="K70" s="126"/>
    </row>
    <row r="71" spans="1:11" x14ac:dyDescent="0.2">
      <c r="A71" s="161">
        <v>3237</v>
      </c>
      <c r="B71" s="156"/>
      <c r="C71" s="269" t="s">
        <v>192</v>
      </c>
      <c r="D71" s="269"/>
      <c r="E71" s="269"/>
      <c r="F71" s="269"/>
      <c r="G71" s="125"/>
      <c r="H71" s="125"/>
      <c r="I71" s="126">
        <v>10000</v>
      </c>
      <c r="J71" s="126"/>
      <c r="K71" s="126"/>
    </row>
    <row r="72" spans="1:11" x14ac:dyDescent="0.2">
      <c r="A72" s="161">
        <v>3238</v>
      </c>
      <c r="B72" s="156"/>
      <c r="C72" s="269" t="s">
        <v>194</v>
      </c>
      <c r="D72" s="269"/>
      <c r="E72" s="269"/>
      <c r="F72" s="269"/>
      <c r="G72" s="125"/>
      <c r="H72" s="125"/>
      <c r="I72" s="126">
        <v>3000</v>
      </c>
      <c r="J72" s="126"/>
      <c r="K72" s="126"/>
    </row>
    <row r="73" spans="1:11" x14ac:dyDescent="0.2">
      <c r="A73" s="161">
        <v>3239</v>
      </c>
      <c r="B73" s="156"/>
      <c r="C73" s="269" t="s">
        <v>195</v>
      </c>
      <c r="D73" s="269"/>
      <c r="E73" s="269"/>
      <c r="F73" s="269"/>
      <c r="G73" s="125"/>
      <c r="H73" s="125"/>
      <c r="I73" s="126">
        <v>2100</v>
      </c>
      <c r="J73" s="126"/>
      <c r="K73" s="126"/>
    </row>
    <row r="74" spans="1:11" x14ac:dyDescent="0.2">
      <c r="A74" s="161">
        <v>3292</v>
      </c>
      <c r="B74" s="156"/>
      <c r="C74" s="266" t="s">
        <v>199</v>
      </c>
      <c r="D74" s="267"/>
      <c r="E74" s="267"/>
      <c r="F74" s="268"/>
      <c r="G74" s="125"/>
      <c r="H74" s="125"/>
      <c r="I74" s="126">
        <v>500</v>
      </c>
      <c r="J74" s="126"/>
      <c r="K74" s="126"/>
    </row>
    <row r="75" spans="1:11" x14ac:dyDescent="0.2">
      <c r="A75" s="161">
        <v>3293</v>
      </c>
      <c r="B75" s="120"/>
      <c r="C75" s="269" t="s">
        <v>201</v>
      </c>
      <c r="D75" s="269"/>
      <c r="E75" s="269"/>
      <c r="F75" s="269"/>
      <c r="G75" s="125"/>
      <c r="H75" s="125"/>
      <c r="I75" s="126">
        <v>1000</v>
      </c>
      <c r="J75" s="126"/>
      <c r="K75" s="126"/>
    </row>
    <row r="76" spans="1:11" x14ac:dyDescent="0.2">
      <c r="A76" s="161">
        <v>3294</v>
      </c>
      <c r="B76" s="120"/>
      <c r="C76" s="269" t="s">
        <v>203</v>
      </c>
      <c r="D76" s="269"/>
      <c r="E76" s="269"/>
      <c r="F76" s="269"/>
      <c r="G76" s="125"/>
      <c r="H76" s="125"/>
      <c r="I76" s="126">
        <v>500</v>
      </c>
      <c r="J76" s="126"/>
      <c r="K76" s="126"/>
    </row>
    <row r="77" spans="1:11" x14ac:dyDescent="0.2">
      <c r="A77" s="161">
        <v>3295</v>
      </c>
      <c r="B77" s="120"/>
      <c r="C77" s="269" t="s">
        <v>204</v>
      </c>
      <c r="D77" s="269"/>
      <c r="E77" s="269"/>
      <c r="F77" s="269"/>
      <c r="G77" s="125"/>
      <c r="H77" s="125"/>
      <c r="I77" s="126">
        <v>500</v>
      </c>
      <c r="J77" s="126"/>
      <c r="K77" s="126"/>
    </row>
    <row r="78" spans="1:11" x14ac:dyDescent="0.2">
      <c r="A78" s="161">
        <v>3299</v>
      </c>
      <c r="B78" s="156"/>
      <c r="C78" s="269" t="s">
        <v>205</v>
      </c>
      <c r="D78" s="269"/>
      <c r="E78" s="269"/>
      <c r="F78" s="269"/>
      <c r="G78" s="125"/>
      <c r="H78" s="125"/>
      <c r="I78" s="126">
        <v>1000</v>
      </c>
      <c r="J78" s="126"/>
      <c r="K78" s="126"/>
    </row>
    <row r="79" spans="1:11" x14ac:dyDescent="0.2">
      <c r="A79" s="162">
        <v>34</v>
      </c>
      <c r="B79" s="113"/>
      <c r="C79" s="255" t="s">
        <v>167</v>
      </c>
      <c r="D79" s="255"/>
      <c r="E79" s="255"/>
      <c r="F79" s="255"/>
      <c r="G79" s="122">
        <v>112</v>
      </c>
      <c r="H79" s="122">
        <v>270</v>
      </c>
      <c r="I79" s="112">
        <f>SUM(I80:I82)</f>
        <v>270</v>
      </c>
      <c r="J79" s="112">
        <f>SUM(I79)</f>
        <v>270</v>
      </c>
      <c r="K79" s="112">
        <f>SUM(J79)</f>
        <v>270</v>
      </c>
    </row>
    <row r="80" spans="1:11" x14ac:dyDescent="0.2">
      <c r="A80" s="161">
        <v>3431</v>
      </c>
      <c r="B80" s="120"/>
      <c r="C80" s="269" t="s">
        <v>206</v>
      </c>
      <c r="D80" s="269"/>
      <c r="E80" s="269"/>
      <c r="F80" s="269"/>
      <c r="G80" s="125"/>
      <c r="H80" s="125"/>
      <c r="I80" s="126">
        <v>70</v>
      </c>
      <c r="J80" s="126"/>
      <c r="K80" s="126"/>
    </row>
    <row r="81" spans="1:11" x14ac:dyDescent="0.2">
      <c r="A81" s="161">
        <v>3433</v>
      </c>
      <c r="B81" s="120"/>
      <c r="C81" s="269" t="s">
        <v>207</v>
      </c>
      <c r="D81" s="269"/>
      <c r="E81" s="269"/>
      <c r="F81" s="269"/>
      <c r="G81" s="125"/>
      <c r="H81" s="125"/>
      <c r="I81" s="126">
        <v>200</v>
      </c>
      <c r="J81" s="126"/>
      <c r="K81" s="126"/>
    </row>
    <row r="82" spans="1:11" x14ac:dyDescent="0.2">
      <c r="A82" s="161"/>
      <c r="B82" s="120"/>
      <c r="C82" s="269"/>
      <c r="D82" s="269"/>
      <c r="E82" s="269"/>
      <c r="F82" s="269"/>
      <c r="G82" s="125"/>
      <c r="H82" s="125"/>
      <c r="I82" s="126"/>
      <c r="J82" s="126"/>
      <c r="K82" s="126"/>
    </row>
    <row r="83" spans="1:11" x14ac:dyDescent="0.2">
      <c r="A83" s="227" t="s">
        <v>132</v>
      </c>
      <c r="B83" s="227"/>
      <c r="C83" s="227"/>
      <c r="D83" s="227"/>
      <c r="E83" s="227"/>
      <c r="F83" s="227"/>
      <c r="G83" s="108">
        <f>SUM(G84)</f>
        <v>238</v>
      </c>
      <c r="H83" s="108">
        <f>SUM(H84)</f>
        <v>135</v>
      </c>
      <c r="I83" s="108">
        <f>SUM(I84)</f>
        <v>1000</v>
      </c>
      <c r="J83" s="108">
        <f>SUM(J84)</f>
        <v>1000</v>
      </c>
      <c r="K83" s="108">
        <f>SUM(K84)</f>
        <v>1000</v>
      </c>
    </row>
    <row r="84" spans="1:11" x14ac:dyDescent="0.2">
      <c r="A84" s="109" t="s">
        <v>122</v>
      </c>
      <c r="B84" s="109" t="s">
        <v>123</v>
      </c>
      <c r="C84" s="243" t="s">
        <v>124</v>
      </c>
      <c r="D84" s="243"/>
      <c r="E84" s="243"/>
      <c r="F84" s="243"/>
      <c r="G84" s="110">
        <f>SUM(G85+G91)</f>
        <v>238</v>
      </c>
      <c r="H84" s="110">
        <f>SUM(H85+H91)</f>
        <v>135</v>
      </c>
      <c r="I84" s="110">
        <f>SUM(I85+I91)</f>
        <v>1000</v>
      </c>
      <c r="J84" s="110">
        <f>SUM(J85+J91)</f>
        <v>1000</v>
      </c>
      <c r="K84" s="110">
        <f>SUM(K85+K91)</f>
        <v>1000</v>
      </c>
    </row>
    <row r="85" spans="1:11" x14ac:dyDescent="0.2">
      <c r="A85" s="111" t="s">
        <v>127</v>
      </c>
      <c r="B85" s="111" t="s">
        <v>123</v>
      </c>
      <c r="C85" s="223" t="s">
        <v>128</v>
      </c>
      <c r="D85" s="223"/>
      <c r="E85" s="223"/>
      <c r="F85" s="223"/>
      <c r="G85" s="112">
        <v>238</v>
      </c>
      <c r="H85" s="112">
        <v>135</v>
      </c>
      <c r="I85" s="112">
        <f>SUM(I86:I93)</f>
        <v>1000</v>
      </c>
      <c r="J85" s="112">
        <f>SUM(I85)</f>
        <v>1000</v>
      </c>
      <c r="K85" s="112">
        <f>SUM(J85)</f>
        <v>1000</v>
      </c>
    </row>
    <row r="86" spans="1:11" x14ac:dyDescent="0.2">
      <c r="A86" s="160">
        <v>3223</v>
      </c>
      <c r="B86" s="120"/>
      <c r="C86" s="262" t="s">
        <v>183</v>
      </c>
      <c r="D86" s="262"/>
      <c r="E86" s="262"/>
      <c r="F86" s="262"/>
      <c r="G86" s="126"/>
      <c r="H86" s="126"/>
      <c r="I86" s="126">
        <v>850</v>
      </c>
      <c r="J86" s="126"/>
      <c r="K86" s="126"/>
    </row>
    <row r="87" spans="1:11" x14ac:dyDescent="0.2">
      <c r="A87" s="160">
        <v>3231</v>
      </c>
      <c r="B87" s="120"/>
      <c r="C87" s="262" t="s">
        <v>185</v>
      </c>
      <c r="D87" s="262"/>
      <c r="E87" s="262"/>
      <c r="F87" s="262"/>
      <c r="G87" s="126"/>
      <c r="H87" s="126"/>
      <c r="I87" s="126">
        <v>150</v>
      </c>
      <c r="J87" s="126"/>
      <c r="K87" s="126"/>
    </row>
    <row r="88" spans="1:11" x14ac:dyDescent="0.2">
      <c r="A88" s="160">
        <v>3232</v>
      </c>
      <c r="B88" s="120"/>
      <c r="C88" s="269" t="s">
        <v>212</v>
      </c>
      <c r="D88" s="269"/>
      <c r="E88" s="269"/>
      <c r="F88" s="269"/>
      <c r="G88" s="125"/>
      <c r="H88" s="125"/>
      <c r="I88" s="126">
        <v>0</v>
      </c>
      <c r="J88" s="126"/>
      <c r="K88" s="126"/>
    </row>
    <row r="89" spans="1:11" x14ac:dyDescent="0.2">
      <c r="A89" s="160">
        <v>3234</v>
      </c>
      <c r="B89" s="120"/>
      <c r="C89" s="262" t="s">
        <v>189</v>
      </c>
      <c r="D89" s="262"/>
      <c r="E89" s="262"/>
      <c r="F89" s="262"/>
      <c r="G89" s="126"/>
      <c r="H89" s="126"/>
      <c r="I89" s="126">
        <v>0</v>
      </c>
      <c r="J89" s="126"/>
      <c r="K89" s="126"/>
    </row>
    <row r="90" spans="1:11" x14ac:dyDescent="0.2">
      <c r="A90" s="160">
        <v>3241</v>
      </c>
      <c r="B90" s="120"/>
      <c r="C90" s="269" t="s">
        <v>213</v>
      </c>
      <c r="D90" s="269"/>
      <c r="E90" s="269"/>
      <c r="F90" s="269"/>
      <c r="G90" s="125"/>
      <c r="H90" s="125"/>
      <c r="I90" s="126">
        <v>0</v>
      </c>
      <c r="J90" s="126"/>
      <c r="K90" s="126"/>
    </row>
    <row r="91" spans="1:11" x14ac:dyDescent="0.2">
      <c r="A91" s="111" t="s">
        <v>133</v>
      </c>
      <c r="B91" s="111"/>
      <c r="C91" s="223" t="s">
        <v>129</v>
      </c>
      <c r="D91" s="223"/>
      <c r="E91" s="223"/>
      <c r="F91" s="223"/>
      <c r="G91" s="112">
        <v>0</v>
      </c>
      <c r="H91" s="112">
        <v>0</v>
      </c>
      <c r="I91" s="112">
        <f>SUM(I92:I93)</f>
        <v>0</v>
      </c>
      <c r="J91" s="112">
        <f>SUM(J92:J93)</f>
        <v>0</v>
      </c>
      <c r="K91" s="112">
        <f>SUM(K92:K93)</f>
        <v>0</v>
      </c>
    </row>
    <row r="92" spans="1:11" x14ac:dyDescent="0.2">
      <c r="A92" s="160">
        <v>3431</v>
      </c>
      <c r="B92" s="109"/>
      <c r="C92" s="266" t="s">
        <v>214</v>
      </c>
      <c r="D92" s="267"/>
      <c r="E92" s="267"/>
      <c r="F92" s="268"/>
      <c r="G92" s="110"/>
      <c r="H92" s="110"/>
      <c r="I92" s="126">
        <v>0</v>
      </c>
      <c r="J92" s="126"/>
      <c r="K92" s="126"/>
    </row>
    <row r="93" spans="1:11" x14ac:dyDescent="0.2">
      <c r="A93" s="160">
        <v>3434</v>
      </c>
      <c r="B93" s="120"/>
      <c r="C93" s="269" t="s">
        <v>208</v>
      </c>
      <c r="D93" s="269"/>
      <c r="E93" s="269"/>
      <c r="F93" s="269"/>
      <c r="G93" s="125"/>
      <c r="H93" s="125"/>
      <c r="I93" s="126">
        <v>0</v>
      </c>
      <c r="J93" s="126"/>
      <c r="K93" s="126"/>
    </row>
    <row r="94" spans="1:11" x14ac:dyDescent="0.2">
      <c r="A94" s="227" t="s">
        <v>134</v>
      </c>
      <c r="B94" s="227"/>
      <c r="C94" s="227"/>
      <c r="D94" s="227"/>
      <c r="E94" s="227"/>
      <c r="F94" s="227"/>
      <c r="G94" s="108">
        <f>SUM(G95)</f>
        <v>2048</v>
      </c>
      <c r="H94" s="108">
        <f>SUM(H95)</f>
        <v>7112</v>
      </c>
      <c r="I94" s="108">
        <f t="shared" ref="I94:K95" si="4">SUM(I95)</f>
        <v>3320</v>
      </c>
      <c r="J94" s="108">
        <f t="shared" si="4"/>
        <v>3320</v>
      </c>
      <c r="K94" s="108">
        <f t="shared" si="4"/>
        <v>3320</v>
      </c>
    </row>
    <row r="95" spans="1:11" x14ac:dyDescent="0.2">
      <c r="A95" s="109" t="s">
        <v>122</v>
      </c>
      <c r="B95" s="109" t="s">
        <v>123</v>
      </c>
      <c r="C95" s="243" t="s">
        <v>124</v>
      </c>
      <c r="D95" s="243"/>
      <c r="E95" s="243"/>
      <c r="F95" s="243"/>
      <c r="G95" s="110">
        <f>SUM(G96)</f>
        <v>2048</v>
      </c>
      <c r="H95" s="110">
        <f>SUM(H96)</f>
        <v>7112</v>
      </c>
      <c r="I95" s="110">
        <f t="shared" si="4"/>
        <v>3320</v>
      </c>
      <c r="J95" s="110">
        <f t="shared" si="4"/>
        <v>3320</v>
      </c>
      <c r="K95" s="110">
        <f t="shared" si="4"/>
        <v>3320</v>
      </c>
    </row>
    <row r="96" spans="1:11" x14ac:dyDescent="0.2">
      <c r="A96" s="111" t="s">
        <v>127</v>
      </c>
      <c r="B96" s="111"/>
      <c r="C96" s="223" t="s">
        <v>128</v>
      </c>
      <c r="D96" s="223"/>
      <c r="E96" s="223"/>
      <c r="F96" s="223"/>
      <c r="G96" s="112">
        <v>2048</v>
      </c>
      <c r="H96" s="112">
        <v>7112</v>
      </c>
      <c r="I96" s="112">
        <f>SUM(I97:I102)</f>
        <v>3320</v>
      </c>
      <c r="J96" s="112">
        <v>3320</v>
      </c>
      <c r="K96" s="112">
        <v>3320</v>
      </c>
    </row>
    <row r="97" spans="1:11" x14ac:dyDescent="0.2">
      <c r="A97" s="120" t="s">
        <v>215</v>
      </c>
      <c r="B97" s="120"/>
      <c r="C97" s="262" t="s">
        <v>216</v>
      </c>
      <c r="D97" s="262"/>
      <c r="E97" s="262"/>
      <c r="F97" s="262"/>
      <c r="G97" s="126"/>
      <c r="H97" s="126"/>
      <c r="I97" s="126">
        <v>0</v>
      </c>
      <c r="J97" s="126"/>
      <c r="K97" s="126"/>
    </row>
    <row r="98" spans="1:11" x14ac:dyDescent="0.2">
      <c r="A98" s="160">
        <v>3223</v>
      </c>
      <c r="B98" s="120"/>
      <c r="C98" s="269" t="s">
        <v>183</v>
      </c>
      <c r="D98" s="269"/>
      <c r="E98" s="269"/>
      <c r="F98" s="269"/>
      <c r="G98" s="125"/>
      <c r="H98" s="125"/>
      <c r="I98" s="126">
        <v>320</v>
      </c>
      <c r="J98" s="126"/>
      <c r="K98" s="126"/>
    </row>
    <row r="99" spans="1:11" x14ac:dyDescent="0.2">
      <c r="A99" s="161">
        <v>3231</v>
      </c>
      <c r="B99" s="120"/>
      <c r="C99" s="262" t="s">
        <v>185</v>
      </c>
      <c r="D99" s="262"/>
      <c r="E99" s="262"/>
      <c r="F99" s="262"/>
      <c r="G99" s="126"/>
      <c r="H99" s="126"/>
      <c r="I99" s="126">
        <v>0</v>
      </c>
      <c r="J99" s="126"/>
      <c r="K99" s="126"/>
    </row>
    <row r="100" spans="1:11" x14ac:dyDescent="0.2">
      <c r="A100" s="161" t="s">
        <v>193</v>
      </c>
      <c r="B100" s="120"/>
      <c r="C100" s="262" t="s">
        <v>194</v>
      </c>
      <c r="D100" s="262"/>
      <c r="E100" s="262"/>
      <c r="F100" s="262"/>
      <c r="G100" s="126"/>
      <c r="H100" s="126"/>
      <c r="I100" s="126">
        <v>3000</v>
      </c>
      <c r="J100" s="126"/>
      <c r="K100" s="126"/>
    </row>
    <row r="101" spans="1:11" x14ac:dyDescent="0.2">
      <c r="A101" s="161">
        <v>3293</v>
      </c>
      <c r="B101" s="123"/>
      <c r="C101" s="262" t="s">
        <v>201</v>
      </c>
      <c r="D101" s="262"/>
      <c r="E101" s="262"/>
      <c r="F101" s="262"/>
      <c r="G101" s="126"/>
      <c r="H101" s="126"/>
      <c r="I101" s="126">
        <v>0</v>
      </c>
      <c r="J101" s="126"/>
      <c r="K101" s="126"/>
    </row>
    <row r="102" spans="1:11" x14ac:dyDescent="0.2">
      <c r="A102" s="161">
        <v>3294</v>
      </c>
      <c r="B102" s="120"/>
      <c r="C102" s="269" t="s">
        <v>203</v>
      </c>
      <c r="D102" s="269"/>
      <c r="E102" s="269"/>
      <c r="F102" s="269"/>
      <c r="G102" s="125"/>
      <c r="H102" s="125"/>
      <c r="I102" s="126">
        <v>0</v>
      </c>
      <c r="J102" s="126"/>
      <c r="K102" s="126"/>
    </row>
    <row r="103" spans="1:11" x14ac:dyDescent="0.2">
      <c r="A103" s="161"/>
      <c r="B103" s="120"/>
      <c r="C103" s="269"/>
      <c r="D103" s="269"/>
      <c r="E103" s="269"/>
      <c r="F103" s="269"/>
      <c r="G103" s="125"/>
      <c r="H103" s="125"/>
      <c r="I103" s="126"/>
      <c r="J103" s="126"/>
      <c r="K103" s="126"/>
    </row>
    <row r="104" spans="1:11" x14ac:dyDescent="0.2">
      <c r="A104" s="250" t="s">
        <v>135</v>
      </c>
      <c r="B104" s="250"/>
      <c r="C104" s="250"/>
      <c r="D104" s="250"/>
      <c r="E104" s="250"/>
      <c r="F104" s="250"/>
      <c r="G104" s="115">
        <f>SUM(G105)</f>
        <v>0</v>
      </c>
      <c r="H104" s="115">
        <f>SUM(H105)</f>
        <v>0</v>
      </c>
      <c r="I104" s="108">
        <f>SUM(I105)</f>
        <v>0</v>
      </c>
      <c r="J104" s="108">
        <f t="shared" ref="I104:K105" si="5">SUM(J105)</f>
        <v>0</v>
      </c>
      <c r="K104" s="108">
        <f t="shared" si="5"/>
        <v>0</v>
      </c>
    </row>
    <row r="105" spans="1:11" x14ac:dyDescent="0.2">
      <c r="A105" s="109" t="s">
        <v>122</v>
      </c>
      <c r="B105" s="109" t="s">
        <v>123</v>
      </c>
      <c r="C105" s="243" t="s">
        <v>124</v>
      </c>
      <c r="D105" s="243"/>
      <c r="E105" s="243"/>
      <c r="F105" s="243"/>
      <c r="G105" s="124">
        <f>SUM(G106)</f>
        <v>0</v>
      </c>
      <c r="H105" s="110">
        <f>SUM(H106)</f>
        <v>0</v>
      </c>
      <c r="I105" s="110">
        <f t="shared" si="5"/>
        <v>0</v>
      </c>
      <c r="J105" s="110">
        <f t="shared" si="5"/>
        <v>0</v>
      </c>
      <c r="K105" s="110">
        <f t="shared" si="5"/>
        <v>0</v>
      </c>
    </row>
    <row r="106" spans="1:11" x14ac:dyDescent="0.2">
      <c r="A106" s="165">
        <v>32</v>
      </c>
      <c r="B106" s="111" t="s">
        <v>123</v>
      </c>
      <c r="C106" s="223" t="s">
        <v>33</v>
      </c>
      <c r="D106" s="223"/>
      <c r="E106" s="223"/>
      <c r="F106" s="223"/>
      <c r="G106" s="122">
        <v>0</v>
      </c>
      <c r="H106" s="112">
        <v>0</v>
      </c>
      <c r="I106" s="112">
        <f>SUM(I107)</f>
        <v>0</v>
      </c>
      <c r="J106" s="112">
        <f>SUM(I106)</f>
        <v>0</v>
      </c>
      <c r="K106" s="112">
        <f>SUM(J106)</f>
        <v>0</v>
      </c>
    </row>
    <row r="107" spans="1:11" x14ac:dyDescent="0.2">
      <c r="A107" s="160">
        <v>3241</v>
      </c>
      <c r="B107" s="120"/>
      <c r="C107" s="269" t="s">
        <v>213</v>
      </c>
      <c r="D107" s="269"/>
      <c r="E107" s="269"/>
      <c r="F107" s="269"/>
      <c r="G107" s="159"/>
      <c r="H107" s="125"/>
      <c r="I107" s="126"/>
      <c r="J107" s="126"/>
      <c r="K107" s="126"/>
    </row>
    <row r="108" spans="1:11" x14ac:dyDescent="0.2">
      <c r="A108" s="160"/>
      <c r="B108" s="120"/>
      <c r="C108" s="252"/>
      <c r="D108" s="253"/>
      <c r="E108" s="253"/>
      <c r="F108" s="254"/>
      <c r="G108" s="159"/>
      <c r="H108" s="125"/>
      <c r="I108" s="126"/>
      <c r="J108" s="126"/>
      <c r="K108" s="126"/>
    </row>
    <row r="109" spans="1:11" x14ac:dyDescent="0.2">
      <c r="A109" s="250" t="s">
        <v>136</v>
      </c>
      <c r="B109" s="250"/>
      <c r="C109" s="250"/>
      <c r="D109" s="250"/>
      <c r="E109" s="250"/>
      <c r="F109" s="250"/>
      <c r="G109" s="115">
        <f>SUM(G110)</f>
        <v>95</v>
      </c>
      <c r="H109" s="115">
        <f>SUM(H110)</f>
        <v>230</v>
      </c>
      <c r="I109" s="108">
        <f>SUM(I110)</f>
        <v>230</v>
      </c>
      <c r="J109" s="108">
        <f t="shared" ref="I109:K110" si="6">SUM(J110)</f>
        <v>230</v>
      </c>
      <c r="K109" s="108">
        <f t="shared" si="6"/>
        <v>230</v>
      </c>
    </row>
    <row r="110" spans="1:11" x14ac:dyDescent="0.2">
      <c r="A110" s="109" t="s">
        <v>122</v>
      </c>
      <c r="B110" s="109" t="s">
        <v>123</v>
      </c>
      <c r="C110" s="243" t="s">
        <v>124</v>
      </c>
      <c r="D110" s="243"/>
      <c r="E110" s="243"/>
      <c r="F110" s="243"/>
      <c r="G110" s="124">
        <f>SUM(G111)</f>
        <v>95</v>
      </c>
      <c r="H110" s="110">
        <f>SUM(H111)</f>
        <v>230</v>
      </c>
      <c r="I110" s="110">
        <f t="shared" si="6"/>
        <v>230</v>
      </c>
      <c r="J110" s="110">
        <f t="shared" si="6"/>
        <v>230</v>
      </c>
      <c r="K110" s="110">
        <f t="shared" si="6"/>
        <v>230</v>
      </c>
    </row>
    <row r="111" spans="1:11" x14ac:dyDescent="0.2">
      <c r="A111" s="165">
        <v>32</v>
      </c>
      <c r="B111" s="111" t="s">
        <v>123</v>
      </c>
      <c r="C111" s="223" t="s">
        <v>33</v>
      </c>
      <c r="D111" s="223"/>
      <c r="E111" s="223"/>
      <c r="F111" s="223"/>
      <c r="G111" s="122">
        <v>95</v>
      </c>
      <c r="H111" s="112">
        <v>230</v>
      </c>
      <c r="I111" s="112">
        <f>SUM(I112)</f>
        <v>230</v>
      </c>
      <c r="J111" s="112">
        <v>230</v>
      </c>
      <c r="K111" s="112">
        <v>230</v>
      </c>
    </row>
    <row r="112" spans="1:11" x14ac:dyDescent="0.2">
      <c r="A112" s="160">
        <v>3232</v>
      </c>
      <c r="B112" s="120"/>
      <c r="C112" s="269" t="s">
        <v>186</v>
      </c>
      <c r="D112" s="269"/>
      <c r="E112" s="269"/>
      <c r="F112" s="269"/>
      <c r="G112" s="159"/>
      <c r="H112" s="125"/>
      <c r="I112" s="126">
        <v>230</v>
      </c>
      <c r="J112" s="126"/>
      <c r="K112" s="126"/>
    </row>
    <row r="113" spans="1:11" x14ac:dyDescent="0.2">
      <c r="A113" s="160"/>
      <c r="B113" s="120"/>
      <c r="C113" s="252"/>
      <c r="D113" s="253"/>
      <c r="E113" s="253"/>
      <c r="F113" s="254"/>
      <c r="G113" s="159"/>
      <c r="H113" s="125"/>
      <c r="I113" s="126"/>
      <c r="J113" s="126"/>
      <c r="K113" s="126"/>
    </row>
    <row r="114" spans="1:11" x14ac:dyDescent="0.2">
      <c r="A114" s="250" t="s">
        <v>137</v>
      </c>
      <c r="B114" s="250"/>
      <c r="C114" s="250"/>
      <c r="D114" s="250"/>
      <c r="E114" s="250"/>
      <c r="F114" s="250"/>
      <c r="G114" s="115">
        <f>SUM(G115)</f>
        <v>0</v>
      </c>
      <c r="H114" s="115">
        <f>SUM(H115)</f>
        <v>0</v>
      </c>
      <c r="I114" s="108">
        <f>SUM(I115)</f>
        <v>0</v>
      </c>
      <c r="J114" s="108">
        <f>SUM(J115)</f>
        <v>0</v>
      </c>
      <c r="K114" s="108">
        <f>SUM(K115)</f>
        <v>0</v>
      </c>
    </row>
    <row r="115" spans="1:11" x14ac:dyDescent="0.2">
      <c r="A115" s="109" t="s">
        <v>122</v>
      </c>
      <c r="B115" s="109" t="s">
        <v>123</v>
      </c>
      <c r="C115" s="243" t="s">
        <v>124</v>
      </c>
      <c r="D115" s="243"/>
      <c r="E115" s="243"/>
      <c r="F115" s="243"/>
      <c r="G115" s="124">
        <f>SUM(G116+G117)</f>
        <v>0</v>
      </c>
      <c r="H115" s="110">
        <f>SUM(H116:H117)</f>
        <v>0</v>
      </c>
      <c r="I115" s="110">
        <f>SUM(I117)</f>
        <v>0</v>
      </c>
      <c r="J115" s="110">
        <f>SUM(J117)</f>
        <v>0</v>
      </c>
      <c r="K115" s="110">
        <f>SUM(K117)</f>
        <v>0</v>
      </c>
    </row>
    <row r="116" spans="1:11" x14ac:dyDescent="0.2">
      <c r="A116" s="165">
        <v>32</v>
      </c>
      <c r="B116" s="111"/>
      <c r="C116" s="217" t="s">
        <v>33</v>
      </c>
      <c r="D116" s="218"/>
      <c r="E116" s="218"/>
      <c r="F116" s="219"/>
      <c r="G116" s="122">
        <v>0</v>
      </c>
      <c r="H116" s="112">
        <v>0</v>
      </c>
      <c r="I116" s="112"/>
      <c r="J116" s="112"/>
      <c r="K116" s="112"/>
    </row>
    <row r="117" spans="1:11" x14ac:dyDescent="0.2">
      <c r="A117" s="165">
        <v>38</v>
      </c>
      <c r="B117" s="111" t="s">
        <v>123</v>
      </c>
      <c r="C117" s="223" t="s">
        <v>91</v>
      </c>
      <c r="D117" s="223"/>
      <c r="E117" s="223"/>
      <c r="F117" s="223"/>
      <c r="G117" s="122">
        <v>0</v>
      </c>
      <c r="H117" s="112">
        <v>0</v>
      </c>
      <c r="I117" s="112">
        <f>SUM(I118)</f>
        <v>0</v>
      </c>
      <c r="J117" s="112">
        <v>0</v>
      </c>
      <c r="K117" s="112">
        <v>0</v>
      </c>
    </row>
    <row r="118" spans="1:11" x14ac:dyDescent="0.2">
      <c r="A118" s="160">
        <v>3831</v>
      </c>
      <c r="B118" s="120"/>
      <c r="C118" s="269" t="s">
        <v>217</v>
      </c>
      <c r="D118" s="269"/>
      <c r="E118" s="269"/>
      <c r="F118" s="269"/>
      <c r="G118" s="125"/>
      <c r="H118" s="125"/>
      <c r="I118" s="126"/>
      <c r="J118" s="126"/>
      <c r="K118" s="126"/>
    </row>
    <row r="119" spans="1:11" x14ac:dyDescent="0.2">
      <c r="A119" s="120"/>
      <c r="B119" s="120"/>
      <c r="C119" s="286"/>
      <c r="D119" s="286"/>
      <c r="E119" s="286"/>
      <c r="F119" s="286"/>
      <c r="G119" s="166"/>
      <c r="H119" s="166"/>
      <c r="I119" s="126"/>
      <c r="J119" s="126"/>
      <c r="K119" s="126"/>
    </row>
    <row r="120" spans="1:11" x14ac:dyDescent="0.2">
      <c r="A120" s="244" t="s">
        <v>138</v>
      </c>
      <c r="B120" s="244"/>
      <c r="C120" s="244"/>
      <c r="D120" s="244"/>
      <c r="E120" s="244"/>
      <c r="F120" s="244"/>
      <c r="G120" s="107">
        <f>SUM(G125+G130)</f>
        <v>16620</v>
      </c>
      <c r="H120" s="107">
        <f>SUM(H125+H130+H121)</f>
        <v>7590</v>
      </c>
      <c r="I120" s="107">
        <f>SUM(I121+I125+I130)</f>
        <v>4000</v>
      </c>
      <c r="J120" s="107">
        <f>SUM(J125+J130)</f>
        <v>0</v>
      </c>
      <c r="K120" s="107">
        <f>SUM(K125+K130)</f>
        <v>0</v>
      </c>
    </row>
    <row r="121" spans="1:11" x14ac:dyDescent="0.2">
      <c r="A121" s="227" t="s">
        <v>139</v>
      </c>
      <c r="B121" s="227"/>
      <c r="C121" s="227"/>
      <c r="D121" s="227"/>
      <c r="E121" s="227"/>
      <c r="F121" s="227"/>
      <c r="G121" s="108">
        <f>SUM(G122)</f>
        <v>0</v>
      </c>
      <c r="H121" s="108">
        <f>SUM(H122)</f>
        <v>3590</v>
      </c>
      <c r="I121" s="108">
        <f t="shared" ref="I121:K123" si="7">SUM(I122)</f>
        <v>0</v>
      </c>
      <c r="J121" s="108">
        <f t="shared" si="7"/>
        <v>0</v>
      </c>
      <c r="K121" s="108">
        <f t="shared" si="7"/>
        <v>0</v>
      </c>
    </row>
    <row r="122" spans="1:11" x14ac:dyDescent="0.2">
      <c r="A122" s="109" t="s">
        <v>140</v>
      </c>
      <c r="B122" s="109"/>
      <c r="C122" s="243" t="s">
        <v>141</v>
      </c>
      <c r="D122" s="243"/>
      <c r="E122" s="243"/>
      <c r="F122" s="243"/>
      <c r="G122" s="110">
        <f>SUM(G123)</f>
        <v>0</v>
      </c>
      <c r="H122" s="110">
        <f>SUM(H123)</f>
        <v>3590</v>
      </c>
      <c r="I122" s="110">
        <f t="shared" si="7"/>
        <v>0</v>
      </c>
      <c r="J122" s="110">
        <f t="shared" si="7"/>
        <v>0</v>
      </c>
      <c r="K122" s="110">
        <f t="shared" si="7"/>
        <v>0</v>
      </c>
    </row>
    <row r="123" spans="1:11" x14ac:dyDescent="0.2">
      <c r="A123" s="111">
        <v>42</v>
      </c>
      <c r="B123" s="111"/>
      <c r="C123" s="223" t="s">
        <v>142</v>
      </c>
      <c r="D123" s="223"/>
      <c r="E123" s="223"/>
      <c r="F123" s="223"/>
      <c r="G123" s="112"/>
      <c r="H123" s="112">
        <v>3590</v>
      </c>
      <c r="I123" s="112">
        <f t="shared" si="7"/>
        <v>0</v>
      </c>
      <c r="J123" s="112">
        <f t="shared" si="7"/>
        <v>0</v>
      </c>
      <c r="K123" s="112">
        <f t="shared" si="7"/>
        <v>0</v>
      </c>
    </row>
    <row r="124" spans="1:11" x14ac:dyDescent="0.2">
      <c r="A124" s="160">
        <v>4262</v>
      </c>
      <c r="B124" s="163"/>
      <c r="C124" s="269" t="s">
        <v>218</v>
      </c>
      <c r="D124" s="269"/>
      <c r="E124" s="269"/>
      <c r="F124" s="269"/>
      <c r="G124" s="125"/>
      <c r="H124" s="125"/>
      <c r="I124" s="126">
        <v>0</v>
      </c>
      <c r="J124" s="126"/>
      <c r="K124" s="126"/>
    </row>
    <row r="125" spans="1:11" x14ac:dyDescent="0.2">
      <c r="A125" s="227" t="s">
        <v>143</v>
      </c>
      <c r="B125" s="227"/>
      <c r="C125" s="227"/>
      <c r="D125" s="227"/>
      <c r="E125" s="227"/>
      <c r="F125" s="227"/>
      <c r="G125" s="108">
        <f>SUM(G126)</f>
        <v>0</v>
      </c>
      <c r="H125" s="108">
        <f>SUM(H126)</f>
        <v>0</v>
      </c>
      <c r="I125" s="108">
        <f t="shared" ref="I125:K127" si="8">SUM(I126)</f>
        <v>0</v>
      </c>
      <c r="J125" s="108">
        <f t="shared" si="8"/>
        <v>0</v>
      </c>
      <c r="K125" s="108">
        <f t="shared" si="8"/>
        <v>0</v>
      </c>
    </row>
    <row r="126" spans="1:11" x14ac:dyDescent="0.2">
      <c r="A126" s="109" t="s">
        <v>140</v>
      </c>
      <c r="B126" s="109"/>
      <c r="C126" s="243" t="s">
        <v>141</v>
      </c>
      <c r="D126" s="243"/>
      <c r="E126" s="243"/>
      <c r="F126" s="243"/>
      <c r="G126" s="110">
        <f>SUM(G127)</f>
        <v>0</v>
      </c>
      <c r="H126" s="110">
        <f>SUM(H127)</f>
        <v>0</v>
      </c>
      <c r="I126" s="110">
        <f t="shared" si="8"/>
        <v>0</v>
      </c>
      <c r="J126" s="110">
        <f t="shared" si="8"/>
        <v>0</v>
      </c>
      <c r="K126" s="110">
        <f t="shared" si="8"/>
        <v>0</v>
      </c>
    </row>
    <row r="127" spans="1:11" x14ac:dyDescent="0.2">
      <c r="A127" s="165">
        <v>42</v>
      </c>
      <c r="B127" s="111"/>
      <c r="C127" s="223" t="s">
        <v>142</v>
      </c>
      <c r="D127" s="223"/>
      <c r="E127" s="223"/>
      <c r="F127" s="223"/>
      <c r="G127" s="112"/>
      <c r="H127" s="112">
        <v>0</v>
      </c>
      <c r="I127" s="112">
        <f t="shared" si="8"/>
        <v>0</v>
      </c>
      <c r="J127" s="112">
        <f t="shared" si="8"/>
        <v>0</v>
      </c>
      <c r="K127" s="112">
        <f t="shared" si="8"/>
        <v>0</v>
      </c>
    </row>
    <row r="128" spans="1:11" x14ac:dyDescent="0.2">
      <c r="A128" s="160">
        <v>4227</v>
      </c>
      <c r="B128" s="163"/>
      <c r="C128" s="269" t="s">
        <v>219</v>
      </c>
      <c r="D128" s="269"/>
      <c r="E128" s="269"/>
      <c r="F128" s="269"/>
      <c r="G128" s="125"/>
      <c r="H128" s="125"/>
      <c r="I128" s="126"/>
      <c r="J128" s="126"/>
      <c r="K128" s="126"/>
    </row>
    <row r="129" spans="1:11" x14ac:dyDescent="0.2">
      <c r="A129" s="160"/>
      <c r="B129" s="163"/>
      <c r="C129" s="252"/>
      <c r="D129" s="253"/>
      <c r="E129" s="253"/>
      <c r="F129" s="254"/>
      <c r="G129" s="125"/>
      <c r="H129" s="125"/>
      <c r="I129" s="126"/>
      <c r="J129" s="126"/>
      <c r="K129" s="126"/>
    </row>
    <row r="130" spans="1:11" x14ac:dyDescent="0.2">
      <c r="A130" s="227" t="s">
        <v>144</v>
      </c>
      <c r="B130" s="227"/>
      <c r="C130" s="227"/>
      <c r="D130" s="227"/>
      <c r="E130" s="227"/>
      <c r="F130" s="227"/>
      <c r="G130" s="108">
        <f>SUM(G131)</f>
        <v>16620</v>
      </c>
      <c r="H130" s="108">
        <f>SUM(H131)</f>
        <v>4000</v>
      </c>
      <c r="I130" s="108">
        <f t="shared" ref="I130:K131" si="9">SUM(I131)</f>
        <v>4000</v>
      </c>
      <c r="J130" s="108">
        <f t="shared" si="9"/>
        <v>0</v>
      </c>
      <c r="K130" s="108">
        <f t="shared" si="9"/>
        <v>0</v>
      </c>
    </row>
    <row r="131" spans="1:11" x14ac:dyDescent="0.2">
      <c r="A131" s="109" t="s">
        <v>140</v>
      </c>
      <c r="B131" s="109" t="s">
        <v>123</v>
      </c>
      <c r="C131" s="243" t="s">
        <v>141</v>
      </c>
      <c r="D131" s="243"/>
      <c r="E131" s="243"/>
      <c r="F131" s="243"/>
      <c r="G131" s="110">
        <f>SUM(G132)</f>
        <v>16620</v>
      </c>
      <c r="H131" s="110">
        <f>SUM(H132)</f>
        <v>4000</v>
      </c>
      <c r="I131" s="110">
        <f t="shared" si="9"/>
        <v>4000</v>
      </c>
      <c r="J131" s="110">
        <f t="shared" si="9"/>
        <v>0</v>
      </c>
      <c r="K131" s="110">
        <f t="shared" si="9"/>
        <v>0</v>
      </c>
    </row>
    <row r="132" spans="1:11" x14ac:dyDescent="0.2">
      <c r="A132" s="165">
        <v>42</v>
      </c>
      <c r="B132" s="111" t="s">
        <v>123</v>
      </c>
      <c r="C132" s="223" t="s">
        <v>142</v>
      </c>
      <c r="D132" s="223"/>
      <c r="E132" s="223"/>
      <c r="F132" s="223"/>
      <c r="G132" s="112">
        <v>16620</v>
      </c>
      <c r="H132" s="112">
        <v>4000</v>
      </c>
      <c r="I132" s="112">
        <f>SUM(I133:I138)</f>
        <v>4000</v>
      </c>
      <c r="J132" s="112">
        <v>0</v>
      </c>
      <c r="K132" s="112">
        <f>SUM(J132)</f>
        <v>0</v>
      </c>
    </row>
    <row r="133" spans="1:11" x14ac:dyDescent="0.2">
      <c r="A133" s="160">
        <v>4221</v>
      </c>
      <c r="B133" s="156"/>
      <c r="C133" s="269" t="s">
        <v>220</v>
      </c>
      <c r="D133" s="269"/>
      <c r="E133" s="269"/>
      <c r="F133" s="269"/>
      <c r="G133" s="125"/>
      <c r="H133" s="125"/>
      <c r="I133" s="126">
        <v>2000</v>
      </c>
      <c r="J133" s="110"/>
      <c r="K133" s="110"/>
    </row>
    <row r="134" spans="1:11" x14ac:dyDescent="0.2">
      <c r="A134" s="160">
        <v>4227</v>
      </c>
      <c r="B134" s="120"/>
      <c r="C134" s="269" t="s">
        <v>219</v>
      </c>
      <c r="D134" s="269"/>
      <c r="E134" s="269"/>
      <c r="F134" s="269"/>
      <c r="G134" s="125"/>
      <c r="H134" s="125"/>
      <c r="I134" s="126">
        <v>2000</v>
      </c>
      <c r="J134" s="110"/>
      <c r="K134" s="110"/>
    </row>
    <row r="135" spans="1:11" x14ac:dyDescent="0.2">
      <c r="A135" s="160"/>
      <c r="B135" s="120"/>
      <c r="C135" s="266"/>
      <c r="D135" s="267"/>
      <c r="E135" s="267"/>
      <c r="F135" s="268"/>
      <c r="G135" s="125"/>
      <c r="H135" s="125"/>
      <c r="I135" s="126"/>
      <c r="J135" s="110"/>
      <c r="K135" s="110"/>
    </row>
    <row r="136" spans="1:11" x14ac:dyDescent="0.2">
      <c r="A136" s="160"/>
      <c r="B136" s="120"/>
      <c r="C136" s="266"/>
      <c r="D136" s="267"/>
      <c r="E136" s="267"/>
      <c r="F136" s="268"/>
      <c r="G136" s="125"/>
      <c r="H136" s="125"/>
      <c r="I136" s="126"/>
      <c r="J136" s="110"/>
      <c r="K136" s="110"/>
    </row>
    <row r="137" spans="1:11" x14ac:dyDescent="0.2">
      <c r="A137" s="160"/>
      <c r="B137" s="120"/>
      <c r="C137" s="266"/>
      <c r="D137" s="267"/>
      <c r="E137" s="267"/>
      <c r="F137" s="268"/>
      <c r="G137" s="125"/>
      <c r="H137" s="125"/>
      <c r="I137" s="126"/>
      <c r="J137" s="110"/>
      <c r="K137" s="110"/>
    </row>
    <row r="138" spans="1:11" x14ac:dyDescent="0.2">
      <c r="A138" s="105"/>
      <c r="B138" s="105"/>
      <c r="C138" s="251"/>
      <c r="D138" s="251"/>
      <c r="E138" s="251"/>
      <c r="F138" s="251"/>
      <c r="G138" s="151"/>
      <c r="H138" s="151"/>
      <c r="I138" s="151"/>
      <c r="J138" s="151"/>
      <c r="K138" s="151"/>
    </row>
    <row r="139" spans="1:11" x14ac:dyDescent="0.2">
      <c r="A139" s="244" t="s">
        <v>145</v>
      </c>
      <c r="B139" s="244"/>
      <c r="C139" s="244"/>
      <c r="D139" s="244"/>
      <c r="E139" s="244"/>
      <c r="F139" s="244"/>
      <c r="G139" s="107">
        <f>SUM(G140+G148+G284+G312+G322+G334+G358)</f>
        <v>446866</v>
      </c>
      <c r="H139" s="107">
        <f>SUM(H140+H148+H284+H312+H322+H334+H358)</f>
        <v>702327</v>
      </c>
      <c r="I139" s="107">
        <f>SUM(I140+I148+I284+I312+I322+I334+I358+I364+I375)</f>
        <v>923607</v>
      </c>
      <c r="J139" s="107">
        <f t="shared" ref="J139:K139" si="10">SUM(J140+J148+J284+J312+J322+J334+J358+J364+J375)</f>
        <v>822307</v>
      </c>
      <c r="K139" s="107">
        <f t="shared" si="10"/>
        <v>676507</v>
      </c>
    </row>
    <row r="140" spans="1:11" x14ac:dyDescent="0.2">
      <c r="A140" s="244" t="s">
        <v>146</v>
      </c>
      <c r="B140" s="244"/>
      <c r="C140" s="244"/>
      <c r="D140" s="244"/>
      <c r="E140" s="244"/>
      <c r="F140" s="244"/>
      <c r="G140" s="107">
        <f>SUM(G141)</f>
        <v>144333</v>
      </c>
      <c r="H140" s="107">
        <f>SUM(H141)</f>
        <v>175700</v>
      </c>
      <c r="I140" s="107">
        <f>SUM(I141)</f>
        <v>187180</v>
      </c>
      <c r="J140" s="107">
        <f>SUM(J141)</f>
        <v>187180</v>
      </c>
      <c r="K140" s="107">
        <f>SUM(K141)</f>
        <v>187180</v>
      </c>
    </row>
    <row r="141" spans="1:11" x14ac:dyDescent="0.2">
      <c r="A141" s="227" t="s">
        <v>147</v>
      </c>
      <c r="B141" s="227"/>
      <c r="C141" s="227"/>
      <c r="D141" s="227"/>
      <c r="E141" s="227"/>
      <c r="F141" s="227"/>
      <c r="G141" s="108">
        <f>SUM(G142)</f>
        <v>144333</v>
      </c>
      <c r="H141" s="108">
        <f>SUM(H142)</f>
        <v>175700</v>
      </c>
      <c r="I141" s="108">
        <f>SUM(I142)</f>
        <v>187180</v>
      </c>
      <c r="J141" s="108">
        <f t="shared" ref="I141:K142" si="11">SUM(J142)</f>
        <v>187180</v>
      </c>
      <c r="K141" s="108">
        <f t="shared" si="11"/>
        <v>187180</v>
      </c>
    </row>
    <row r="142" spans="1:11" x14ac:dyDescent="0.2">
      <c r="A142" s="109" t="s">
        <v>122</v>
      </c>
      <c r="B142" s="109" t="s">
        <v>123</v>
      </c>
      <c r="C142" s="243" t="s">
        <v>124</v>
      </c>
      <c r="D142" s="243"/>
      <c r="E142" s="243"/>
      <c r="F142" s="243"/>
      <c r="G142" s="110">
        <f>SUM(G143)</f>
        <v>144333</v>
      </c>
      <c r="H142" s="110">
        <f>SUM(H143)</f>
        <v>175700</v>
      </c>
      <c r="I142" s="110">
        <f t="shared" si="11"/>
        <v>187180</v>
      </c>
      <c r="J142" s="110">
        <f t="shared" si="11"/>
        <v>187180</v>
      </c>
      <c r="K142" s="110">
        <f t="shared" si="11"/>
        <v>187180</v>
      </c>
    </row>
    <row r="143" spans="1:11" x14ac:dyDescent="0.2">
      <c r="A143" s="111" t="s">
        <v>125</v>
      </c>
      <c r="B143" s="111" t="s">
        <v>123</v>
      </c>
      <c r="C143" s="223" t="s">
        <v>126</v>
      </c>
      <c r="D143" s="223"/>
      <c r="E143" s="223"/>
      <c r="F143" s="223"/>
      <c r="G143" s="112">
        <v>144333</v>
      </c>
      <c r="H143" s="112">
        <v>175700</v>
      </c>
      <c r="I143" s="112">
        <f>SUM(I144:I146)</f>
        <v>187180</v>
      </c>
      <c r="J143" s="112">
        <f>SUM(I143)</f>
        <v>187180</v>
      </c>
      <c r="K143" s="112">
        <f>SUM(J143)</f>
        <v>187180</v>
      </c>
    </row>
    <row r="144" spans="1:11" x14ac:dyDescent="0.2">
      <c r="A144" s="152" t="s">
        <v>170</v>
      </c>
      <c r="B144" s="152"/>
      <c r="C144" s="270" t="s">
        <v>171</v>
      </c>
      <c r="D144" s="270"/>
      <c r="E144" s="270"/>
      <c r="F144" s="270"/>
      <c r="G144" s="154"/>
      <c r="H144" s="154"/>
      <c r="I144" s="154">
        <v>155450</v>
      </c>
      <c r="J144" s="126"/>
      <c r="K144" s="126"/>
    </row>
    <row r="145" spans="1:11" x14ac:dyDescent="0.2">
      <c r="A145" s="152" t="s">
        <v>172</v>
      </c>
      <c r="B145" s="152"/>
      <c r="C145" s="270" t="s">
        <v>173</v>
      </c>
      <c r="D145" s="270"/>
      <c r="E145" s="270"/>
      <c r="F145" s="270"/>
      <c r="G145" s="154"/>
      <c r="H145" s="154"/>
      <c r="I145" s="154">
        <v>6030</v>
      </c>
      <c r="J145" s="126"/>
      <c r="K145" s="126"/>
    </row>
    <row r="146" spans="1:11" x14ac:dyDescent="0.2">
      <c r="A146" s="156" t="s">
        <v>174</v>
      </c>
      <c r="B146" s="156"/>
      <c r="C146" s="271" t="s">
        <v>175</v>
      </c>
      <c r="D146" s="271"/>
      <c r="E146" s="271"/>
      <c r="F146" s="271"/>
      <c r="G146" s="158"/>
      <c r="H146" s="158"/>
      <c r="I146" s="158">
        <v>25700</v>
      </c>
      <c r="J146" s="126"/>
      <c r="K146" s="126"/>
    </row>
    <row r="147" spans="1:11" x14ac:dyDescent="0.2">
      <c r="A147" s="120"/>
      <c r="B147" s="120"/>
      <c r="C147" s="262"/>
      <c r="D147" s="262"/>
      <c r="E147" s="262"/>
      <c r="F147" s="262"/>
      <c r="G147" s="126"/>
      <c r="H147" s="126"/>
      <c r="I147" s="126"/>
      <c r="J147" s="126"/>
      <c r="K147" s="126"/>
    </row>
    <row r="148" spans="1:11" x14ac:dyDescent="0.2">
      <c r="A148" s="244" t="s">
        <v>148</v>
      </c>
      <c r="B148" s="244"/>
      <c r="C148" s="244"/>
      <c r="D148" s="244"/>
      <c r="E148" s="244"/>
      <c r="F148" s="244"/>
      <c r="G148" s="107">
        <f>SUM(G149+G174+G199+G212+G232+G248+G260+G278)</f>
        <v>257758</v>
      </c>
      <c r="H148" s="107">
        <f>SUM(H149+H174+H199+H212+H232+H248+H260+H278)</f>
        <v>355646</v>
      </c>
      <c r="I148" s="107">
        <f>SUM(I149+I174+I199+I212+I232+I248+I260+I278)</f>
        <v>473987</v>
      </c>
      <c r="J148" s="107">
        <f>SUM(J149+J174+J199+J212+J232+J248+J260+J278)</f>
        <v>473987</v>
      </c>
      <c r="K148" s="107">
        <f>SUM(K149+K174+K199+K212+K232+K248+K260+K278)</f>
        <v>473987</v>
      </c>
    </row>
    <row r="149" spans="1:11" x14ac:dyDescent="0.2">
      <c r="A149" s="227" t="s">
        <v>149</v>
      </c>
      <c r="B149" s="227"/>
      <c r="C149" s="227"/>
      <c r="D149" s="227"/>
      <c r="E149" s="227"/>
      <c r="F149" s="227"/>
      <c r="G149" s="108">
        <f>SUM(G150)</f>
        <v>59299</v>
      </c>
      <c r="H149" s="108">
        <f>SUM(H150)</f>
        <v>66018</v>
      </c>
      <c r="I149" s="108">
        <f>SUM(I150)</f>
        <v>79149</v>
      </c>
      <c r="J149" s="108">
        <f>SUM(J150)</f>
        <v>79149</v>
      </c>
      <c r="K149" s="108">
        <f>SUM(K150)</f>
        <v>79149</v>
      </c>
    </row>
    <row r="150" spans="1:11" x14ac:dyDescent="0.2">
      <c r="A150" s="109" t="s">
        <v>122</v>
      </c>
      <c r="B150" s="109" t="s">
        <v>123</v>
      </c>
      <c r="C150" s="243" t="s">
        <v>124</v>
      </c>
      <c r="D150" s="243"/>
      <c r="E150" s="243"/>
      <c r="F150" s="243"/>
      <c r="G150" s="110">
        <f>SUM(G151+G171)</f>
        <v>59299</v>
      </c>
      <c r="H150" s="110">
        <f>SUM(H151+H171)</f>
        <v>66018</v>
      </c>
      <c r="I150" s="110">
        <f>SUM(I151+I171)</f>
        <v>79149</v>
      </c>
      <c r="J150" s="110">
        <f>SUM(J151+J171)</f>
        <v>79149</v>
      </c>
      <c r="K150" s="110">
        <f>SUM(K151+K171)</f>
        <v>79149</v>
      </c>
    </row>
    <row r="151" spans="1:11" x14ac:dyDescent="0.2">
      <c r="A151" s="111" t="s">
        <v>127</v>
      </c>
      <c r="B151" s="111" t="s">
        <v>123</v>
      </c>
      <c r="C151" s="223" t="s">
        <v>128</v>
      </c>
      <c r="D151" s="223"/>
      <c r="E151" s="223"/>
      <c r="F151" s="223"/>
      <c r="G151" s="112">
        <v>59299</v>
      </c>
      <c r="H151" s="112">
        <v>65968</v>
      </c>
      <c r="I151" s="112">
        <f>SUM(I152:I170)</f>
        <v>79099</v>
      </c>
      <c r="J151" s="112">
        <f>SUM(I151)</f>
        <v>79099</v>
      </c>
      <c r="K151" s="112">
        <f>SUM(J151)</f>
        <v>79099</v>
      </c>
    </row>
    <row r="152" spans="1:11" x14ac:dyDescent="0.2">
      <c r="A152" s="120" t="s">
        <v>176</v>
      </c>
      <c r="B152" s="120"/>
      <c r="C152" s="262" t="s">
        <v>177</v>
      </c>
      <c r="D152" s="262"/>
      <c r="E152" s="262"/>
      <c r="F152" s="262"/>
      <c r="G152" s="126"/>
      <c r="H152" s="126"/>
      <c r="I152" s="126">
        <v>498</v>
      </c>
      <c r="J152" s="126"/>
      <c r="K152" s="126"/>
    </row>
    <row r="153" spans="1:11" x14ac:dyDescent="0.2">
      <c r="A153" s="160">
        <v>3213</v>
      </c>
      <c r="B153" s="120"/>
      <c r="C153" s="269" t="s">
        <v>221</v>
      </c>
      <c r="D153" s="269"/>
      <c r="E153" s="269"/>
      <c r="F153" s="269"/>
      <c r="G153" s="125"/>
      <c r="H153" s="125"/>
      <c r="I153" s="126">
        <v>0</v>
      </c>
      <c r="J153" s="126"/>
      <c r="K153" s="126"/>
    </row>
    <row r="154" spans="1:11" x14ac:dyDescent="0.2">
      <c r="A154" s="120" t="s">
        <v>215</v>
      </c>
      <c r="B154" s="120"/>
      <c r="C154" s="262" t="s">
        <v>216</v>
      </c>
      <c r="D154" s="262"/>
      <c r="E154" s="262"/>
      <c r="F154" s="262"/>
      <c r="G154" s="126"/>
      <c r="H154" s="126"/>
      <c r="I154" s="126">
        <v>794</v>
      </c>
      <c r="J154" s="126"/>
      <c r="K154" s="126"/>
    </row>
    <row r="155" spans="1:11" x14ac:dyDescent="0.2">
      <c r="A155" s="120" t="s">
        <v>182</v>
      </c>
      <c r="B155" s="120"/>
      <c r="C155" s="262" t="s">
        <v>183</v>
      </c>
      <c r="D155" s="262"/>
      <c r="E155" s="262"/>
      <c r="F155" s="262"/>
      <c r="G155" s="126"/>
      <c r="H155" s="126"/>
      <c r="I155" s="126">
        <v>1210</v>
      </c>
      <c r="J155" s="126"/>
      <c r="K155" s="126"/>
    </row>
    <row r="156" spans="1:11" x14ac:dyDescent="0.2">
      <c r="A156" s="160">
        <v>3224</v>
      </c>
      <c r="B156" s="120"/>
      <c r="C156" s="269" t="s">
        <v>222</v>
      </c>
      <c r="D156" s="269"/>
      <c r="E156" s="269"/>
      <c r="F156" s="269"/>
      <c r="G156" s="125"/>
      <c r="H156" s="125"/>
      <c r="I156" s="126">
        <v>2465</v>
      </c>
      <c r="J156" s="126"/>
      <c r="K156" s="126"/>
    </row>
    <row r="157" spans="1:11" x14ac:dyDescent="0.2">
      <c r="A157" s="120" t="s">
        <v>184</v>
      </c>
      <c r="B157" s="120"/>
      <c r="C157" s="262" t="s">
        <v>185</v>
      </c>
      <c r="D157" s="262"/>
      <c r="E157" s="262"/>
      <c r="F157" s="262"/>
      <c r="G157" s="126"/>
      <c r="H157" s="126"/>
      <c r="I157" s="158">
        <v>5105</v>
      </c>
      <c r="J157" s="126"/>
      <c r="K157" s="126"/>
    </row>
    <row r="158" spans="1:11" x14ac:dyDescent="0.2">
      <c r="A158" s="120" t="s">
        <v>223</v>
      </c>
      <c r="B158" s="120"/>
      <c r="C158" s="262" t="s">
        <v>212</v>
      </c>
      <c r="D158" s="262"/>
      <c r="E158" s="262"/>
      <c r="F158" s="262"/>
      <c r="G158" s="126"/>
      <c r="H158" s="126"/>
      <c r="I158" s="158">
        <v>1330</v>
      </c>
      <c r="J158" s="126"/>
      <c r="K158" s="126"/>
    </row>
    <row r="159" spans="1:11" x14ac:dyDescent="0.2">
      <c r="A159" s="120" t="s">
        <v>224</v>
      </c>
      <c r="B159" s="120"/>
      <c r="C159" s="262" t="s">
        <v>187</v>
      </c>
      <c r="D159" s="262"/>
      <c r="E159" s="262"/>
      <c r="F159" s="262"/>
      <c r="G159" s="126"/>
      <c r="H159" s="126"/>
      <c r="I159" s="126">
        <v>5153</v>
      </c>
      <c r="J159" s="126"/>
      <c r="K159" s="126"/>
    </row>
    <row r="160" spans="1:11" x14ac:dyDescent="0.2">
      <c r="A160" s="120" t="s">
        <v>188</v>
      </c>
      <c r="B160" s="120"/>
      <c r="C160" s="262" t="s">
        <v>189</v>
      </c>
      <c r="D160" s="262"/>
      <c r="E160" s="262"/>
      <c r="F160" s="262"/>
      <c r="G160" s="126"/>
      <c r="H160" s="126"/>
      <c r="I160" s="126">
        <v>260</v>
      </c>
      <c r="J160" s="126"/>
      <c r="K160" s="126"/>
    </row>
    <row r="161" spans="1:11" x14ac:dyDescent="0.2">
      <c r="A161" s="120" t="s">
        <v>225</v>
      </c>
      <c r="B161" s="120"/>
      <c r="C161" s="262" t="s">
        <v>226</v>
      </c>
      <c r="D161" s="262"/>
      <c r="E161" s="262"/>
      <c r="F161" s="262"/>
      <c r="G161" s="126"/>
      <c r="H161" s="126"/>
      <c r="I161" s="126">
        <v>11250</v>
      </c>
      <c r="J161" s="126"/>
      <c r="K161" s="126"/>
    </row>
    <row r="162" spans="1:11" x14ac:dyDescent="0.2">
      <c r="A162" s="120" t="s">
        <v>227</v>
      </c>
      <c r="B162" s="120"/>
      <c r="C162" s="262" t="s">
        <v>228</v>
      </c>
      <c r="D162" s="262"/>
      <c r="E162" s="262"/>
      <c r="F162" s="262"/>
      <c r="G162" s="126"/>
      <c r="H162" s="126"/>
      <c r="I162" s="158">
        <v>40524</v>
      </c>
      <c r="J162" s="126"/>
      <c r="K162" s="126"/>
    </row>
    <row r="163" spans="1:11" x14ac:dyDescent="0.2">
      <c r="A163" s="120" t="s">
        <v>193</v>
      </c>
      <c r="B163" s="120"/>
      <c r="C163" s="262" t="s">
        <v>194</v>
      </c>
      <c r="D163" s="262"/>
      <c r="E163" s="262"/>
      <c r="F163" s="262"/>
      <c r="G163" s="126"/>
      <c r="H163" s="126"/>
      <c r="I163" s="158">
        <v>793</v>
      </c>
      <c r="J163" s="126"/>
      <c r="K163" s="126"/>
    </row>
    <row r="164" spans="1:11" x14ac:dyDescent="0.2">
      <c r="A164" s="120" t="s">
        <v>229</v>
      </c>
      <c r="B164" s="120"/>
      <c r="C164" s="262" t="s">
        <v>195</v>
      </c>
      <c r="D164" s="262"/>
      <c r="E164" s="262"/>
      <c r="F164" s="262"/>
      <c r="G164" s="126"/>
      <c r="H164" s="126"/>
      <c r="I164" s="158">
        <v>5924</v>
      </c>
      <c r="J164" s="126"/>
      <c r="K164" s="126"/>
    </row>
    <row r="165" spans="1:11" x14ac:dyDescent="0.2">
      <c r="A165" s="161">
        <v>3241</v>
      </c>
      <c r="B165" s="120"/>
      <c r="C165" s="269" t="s">
        <v>213</v>
      </c>
      <c r="D165" s="269"/>
      <c r="E165" s="269"/>
      <c r="F165" s="269"/>
      <c r="G165" s="125"/>
      <c r="H165" s="125"/>
      <c r="I165" s="158">
        <v>820</v>
      </c>
      <c r="J165" s="126"/>
      <c r="K165" s="126"/>
    </row>
    <row r="166" spans="1:11" x14ac:dyDescent="0.2">
      <c r="A166" s="120" t="s">
        <v>198</v>
      </c>
      <c r="B166" s="120"/>
      <c r="C166" s="262" t="s">
        <v>230</v>
      </c>
      <c r="D166" s="262"/>
      <c r="E166" s="262"/>
      <c r="F166" s="262"/>
      <c r="G166" s="126"/>
      <c r="H166" s="126"/>
      <c r="I166" s="158">
        <v>350</v>
      </c>
      <c r="J166" s="126"/>
      <c r="K166" s="126"/>
    </row>
    <row r="167" spans="1:11" x14ac:dyDescent="0.2">
      <c r="A167" s="160">
        <v>3293</v>
      </c>
      <c r="B167" s="120"/>
      <c r="C167" s="269" t="s">
        <v>201</v>
      </c>
      <c r="D167" s="269"/>
      <c r="E167" s="269"/>
      <c r="F167" s="269"/>
      <c r="G167" s="125"/>
      <c r="H167" s="125"/>
      <c r="I167" s="158">
        <v>1140</v>
      </c>
      <c r="J167" s="126"/>
      <c r="K167" s="126"/>
    </row>
    <row r="168" spans="1:11" x14ac:dyDescent="0.2">
      <c r="A168" s="120" t="s">
        <v>202</v>
      </c>
      <c r="B168" s="120"/>
      <c r="C168" s="262" t="s">
        <v>203</v>
      </c>
      <c r="D168" s="262"/>
      <c r="E168" s="262"/>
      <c r="F168" s="262"/>
      <c r="G168" s="126"/>
      <c r="H168" s="126"/>
      <c r="I168" s="158">
        <v>60</v>
      </c>
      <c r="J168" s="126"/>
      <c r="K168" s="126"/>
    </row>
    <row r="169" spans="1:11" x14ac:dyDescent="0.2">
      <c r="A169" s="160">
        <v>3295</v>
      </c>
      <c r="B169" s="120"/>
      <c r="C169" s="269" t="s">
        <v>204</v>
      </c>
      <c r="D169" s="269"/>
      <c r="E169" s="269"/>
      <c r="F169" s="269"/>
      <c r="G169" s="125"/>
      <c r="H169" s="125"/>
      <c r="I169" s="158">
        <v>1130</v>
      </c>
      <c r="J169" s="126"/>
      <c r="K169" s="126"/>
    </row>
    <row r="170" spans="1:11" x14ac:dyDescent="0.2">
      <c r="A170" s="120" t="s">
        <v>231</v>
      </c>
      <c r="B170" s="120"/>
      <c r="C170" s="262" t="s">
        <v>232</v>
      </c>
      <c r="D170" s="262"/>
      <c r="E170" s="262"/>
      <c r="F170" s="262"/>
      <c r="G170" s="126"/>
      <c r="H170" s="126"/>
      <c r="I170" s="158">
        <v>293</v>
      </c>
      <c r="J170" s="126"/>
      <c r="K170" s="126"/>
    </row>
    <row r="171" spans="1:11" x14ac:dyDescent="0.2">
      <c r="A171" s="165">
        <v>34</v>
      </c>
      <c r="B171" s="113"/>
      <c r="C171" s="217" t="s">
        <v>69</v>
      </c>
      <c r="D171" s="218"/>
      <c r="E171" s="218"/>
      <c r="F171" s="219"/>
      <c r="G171" s="112">
        <v>0</v>
      </c>
      <c r="H171" s="112">
        <v>50</v>
      </c>
      <c r="I171" s="114">
        <f>SUM(I172)</f>
        <v>50</v>
      </c>
      <c r="J171" s="112">
        <v>50</v>
      </c>
      <c r="K171" s="112">
        <v>50</v>
      </c>
    </row>
    <row r="172" spans="1:11" x14ac:dyDescent="0.2">
      <c r="A172" s="160">
        <v>3431</v>
      </c>
      <c r="B172" s="120"/>
      <c r="C172" s="269" t="s">
        <v>233</v>
      </c>
      <c r="D172" s="269"/>
      <c r="E172" s="269"/>
      <c r="F172" s="269"/>
      <c r="G172" s="125"/>
      <c r="H172" s="125"/>
      <c r="I172" s="158">
        <v>50</v>
      </c>
      <c r="J172" s="126"/>
      <c r="K172" s="126"/>
    </row>
    <row r="173" spans="1:11" x14ac:dyDescent="0.2">
      <c r="A173" s="120"/>
      <c r="B173" s="120"/>
      <c r="C173" s="262"/>
      <c r="D173" s="262"/>
      <c r="E173" s="262"/>
      <c r="F173" s="262"/>
      <c r="G173" s="126"/>
      <c r="H173" s="126"/>
      <c r="I173" s="126"/>
      <c r="J173" s="126"/>
      <c r="K173" s="126"/>
    </row>
    <row r="174" spans="1:11" x14ac:dyDescent="0.2">
      <c r="A174" s="227" t="s">
        <v>132</v>
      </c>
      <c r="B174" s="227"/>
      <c r="C174" s="227"/>
      <c r="D174" s="227"/>
      <c r="E174" s="227"/>
      <c r="F174" s="227"/>
      <c r="G174" s="108">
        <f>SUM(G175)</f>
        <v>131653</v>
      </c>
      <c r="H174" s="108">
        <f>SUM(H175)</f>
        <v>199207</v>
      </c>
      <c r="I174" s="108">
        <f>SUM(I175)</f>
        <v>238768</v>
      </c>
      <c r="J174" s="108">
        <f>SUM(J175)</f>
        <v>238768</v>
      </c>
      <c r="K174" s="108">
        <f>SUM(K175)</f>
        <v>238768</v>
      </c>
    </row>
    <row r="175" spans="1:11" x14ac:dyDescent="0.2">
      <c r="A175" s="109" t="s">
        <v>122</v>
      </c>
      <c r="B175" s="109" t="s">
        <v>123</v>
      </c>
      <c r="C175" s="243" t="s">
        <v>124</v>
      </c>
      <c r="D175" s="243"/>
      <c r="E175" s="243"/>
      <c r="F175" s="243"/>
      <c r="G175" s="110">
        <f>SUM(G176+G197)</f>
        <v>131653</v>
      </c>
      <c r="H175" s="110">
        <f>SUM(H176+H197)</f>
        <v>199207</v>
      </c>
      <c r="I175" s="110">
        <f>SUM(I176+I197)</f>
        <v>238768</v>
      </c>
      <c r="J175" s="110">
        <f>SUM(J176+J197)</f>
        <v>238768</v>
      </c>
      <c r="K175" s="110">
        <f>SUM(K176+K197)</f>
        <v>238768</v>
      </c>
    </row>
    <row r="176" spans="1:11" x14ac:dyDescent="0.2">
      <c r="A176" s="111" t="s">
        <v>127</v>
      </c>
      <c r="B176" s="111" t="s">
        <v>123</v>
      </c>
      <c r="C176" s="223" t="s">
        <v>128</v>
      </c>
      <c r="D176" s="223"/>
      <c r="E176" s="223"/>
      <c r="F176" s="223"/>
      <c r="G176" s="112">
        <v>131517</v>
      </c>
      <c r="H176" s="112">
        <v>198637</v>
      </c>
      <c r="I176" s="112">
        <f>SUM(I177:I196)</f>
        <v>238248</v>
      </c>
      <c r="J176" s="112">
        <v>238248</v>
      </c>
      <c r="K176" s="112">
        <v>238248</v>
      </c>
    </row>
    <row r="177" spans="1:11" x14ac:dyDescent="0.2">
      <c r="A177" s="120" t="s">
        <v>176</v>
      </c>
      <c r="B177" s="120"/>
      <c r="C177" s="262" t="s">
        <v>177</v>
      </c>
      <c r="D177" s="262"/>
      <c r="E177" s="262"/>
      <c r="F177" s="262"/>
      <c r="G177" s="126"/>
      <c r="H177" s="126"/>
      <c r="I177" s="126">
        <v>1120</v>
      </c>
      <c r="J177" s="126"/>
      <c r="K177" s="126"/>
    </row>
    <row r="178" spans="1:11" x14ac:dyDescent="0.2">
      <c r="A178" s="120" t="s">
        <v>234</v>
      </c>
      <c r="B178" s="120"/>
      <c r="C178" s="262" t="s">
        <v>221</v>
      </c>
      <c r="D178" s="262"/>
      <c r="E178" s="262"/>
      <c r="F178" s="262"/>
      <c r="G178" s="126"/>
      <c r="H178" s="126"/>
      <c r="I178" s="126">
        <v>530</v>
      </c>
      <c r="J178" s="126"/>
      <c r="K178" s="126"/>
    </row>
    <row r="179" spans="1:11" x14ac:dyDescent="0.2">
      <c r="A179" s="156" t="s">
        <v>215</v>
      </c>
      <c r="B179" s="120"/>
      <c r="C179" s="262" t="s">
        <v>216</v>
      </c>
      <c r="D179" s="262"/>
      <c r="E179" s="262"/>
      <c r="F179" s="262"/>
      <c r="G179" s="126"/>
      <c r="H179" s="126"/>
      <c r="I179" s="126">
        <v>2480</v>
      </c>
      <c r="J179" s="126"/>
      <c r="K179" s="126"/>
    </row>
    <row r="180" spans="1:11" x14ac:dyDescent="0.2">
      <c r="A180" s="156" t="s">
        <v>182</v>
      </c>
      <c r="B180" s="120"/>
      <c r="C180" s="271" t="s">
        <v>183</v>
      </c>
      <c r="D180" s="271"/>
      <c r="E180" s="271"/>
      <c r="F180" s="271"/>
      <c r="G180" s="158"/>
      <c r="H180" s="158"/>
      <c r="I180" s="158">
        <v>11270</v>
      </c>
      <c r="J180" s="126"/>
      <c r="K180" s="126"/>
    </row>
    <row r="181" spans="1:11" x14ac:dyDescent="0.2">
      <c r="A181" s="156" t="s">
        <v>235</v>
      </c>
      <c r="B181" s="120"/>
      <c r="C181" s="271" t="s">
        <v>222</v>
      </c>
      <c r="D181" s="271"/>
      <c r="E181" s="271"/>
      <c r="F181" s="271"/>
      <c r="G181" s="158"/>
      <c r="H181" s="158"/>
      <c r="I181" s="158">
        <v>1917</v>
      </c>
      <c r="J181" s="126"/>
      <c r="K181" s="126"/>
    </row>
    <row r="182" spans="1:11" x14ac:dyDescent="0.2">
      <c r="A182" s="156" t="s">
        <v>236</v>
      </c>
      <c r="B182" s="120"/>
      <c r="C182" s="262" t="s">
        <v>237</v>
      </c>
      <c r="D182" s="262"/>
      <c r="E182" s="262"/>
      <c r="F182" s="262"/>
      <c r="G182" s="126"/>
      <c r="H182" s="126"/>
      <c r="I182" s="126">
        <v>1160</v>
      </c>
      <c r="J182" s="126"/>
      <c r="K182" s="126"/>
    </row>
    <row r="183" spans="1:11" x14ac:dyDescent="0.2">
      <c r="A183" s="161">
        <v>3227</v>
      </c>
      <c r="B183" s="120"/>
      <c r="C183" s="269" t="s">
        <v>238</v>
      </c>
      <c r="D183" s="269"/>
      <c r="E183" s="269"/>
      <c r="F183" s="269"/>
      <c r="G183" s="125"/>
      <c r="H183" s="125"/>
      <c r="I183" s="126">
        <v>260</v>
      </c>
      <c r="J183" s="126"/>
      <c r="K183" s="126"/>
    </row>
    <row r="184" spans="1:11" x14ac:dyDescent="0.2">
      <c r="A184" s="156" t="s">
        <v>184</v>
      </c>
      <c r="B184" s="120"/>
      <c r="C184" s="262" t="s">
        <v>185</v>
      </c>
      <c r="D184" s="262"/>
      <c r="E184" s="262"/>
      <c r="F184" s="262"/>
      <c r="G184" s="126"/>
      <c r="H184" s="126"/>
      <c r="I184" s="126">
        <v>4070</v>
      </c>
      <c r="J184" s="126"/>
      <c r="K184" s="126"/>
    </row>
    <row r="185" spans="1:11" x14ac:dyDescent="0.2">
      <c r="A185" s="156" t="s">
        <v>223</v>
      </c>
      <c r="B185" s="120"/>
      <c r="C185" s="262" t="s">
        <v>212</v>
      </c>
      <c r="D185" s="262"/>
      <c r="E185" s="262"/>
      <c r="F185" s="262"/>
      <c r="G185" s="126"/>
      <c r="H185" s="126"/>
      <c r="I185" s="126">
        <v>2400</v>
      </c>
      <c r="J185" s="126"/>
      <c r="K185" s="126"/>
    </row>
    <row r="186" spans="1:11" x14ac:dyDescent="0.2">
      <c r="A186" s="156" t="s">
        <v>224</v>
      </c>
      <c r="B186" s="120"/>
      <c r="C186" s="262" t="s">
        <v>187</v>
      </c>
      <c r="D186" s="262"/>
      <c r="E186" s="262"/>
      <c r="F186" s="262"/>
      <c r="G186" s="126"/>
      <c r="H186" s="126"/>
      <c r="I186" s="126">
        <v>7900</v>
      </c>
      <c r="J186" s="126"/>
      <c r="K186" s="126"/>
    </row>
    <row r="187" spans="1:11" x14ac:dyDescent="0.2">
      <c r="A187" s="156" t="s">
        <v>188</v>
      </c>
      <c r="B187" s="120"/>
      <c r="C187" s="262" t="s">
        <v>189</v>
      </c>
      <c r="D187" s="262"/>
      <c r="E187" s="262"/>
      <c r="F187" s="262"/>
      <c r="G187" s="126"/>
      <c r="H187" s="126"/>
      <c r="I187" s="126">
        <v>2160</v>
      </c>
      <c r="J187" s="126"/>
      <c r="K187" s="126"/>
    </row>
    <row r="188" spans="1:11" x14ac:dyDescent="0.2">
      <c r="A188" s="156" t="s">
        <v>225</v>
      </c>
      <c r="B188" s="120"/>
      <c r="C188" s="271" t="s">
        <v>226</v>
      </c>
      <c r="D188" s="271"/>
      <c r="E188" s="271"/>
      <c r="F188" s="271"/>
      <c r="G188" s="158"/>
      <c r="H188" s="158"/>
      <c r="I188" s="158">
        <v>58700</v>
      </c>
      <c r="J188" s="126"/>
      <c r="K188" s="126"/>
    </row>
    <row r="189" spans="1:11" x14ac:dyDescent="0.2">
      <c r="A189" s="156" t="s">
        <v>227</v>
      </c>
      <c r="B189" s="120"/>
      <c r="C189" s="271" t="s">
        <v>228</v>
      </c>
      <c r="D189" s="271"/>
      <c r="E189" s="271"/>
      <c r="F189" s="271"/>
      <c r="G189" s="158"/>
      <c r="H189" s="158"/>
      <c r="I189" s="158">
        <v>106401</v>
      </c>
      <c r="J189" s="126"/>
      <c r="K189" s="126"/>
    </row>
    <row r="190" spans="1:11" x14ac:dyDescent="0.2">
      <c r="A190" s="156" t="s">
        <v>193</v>
      </c>
      <c r="B190" s="120"/>
      <c r="C190" s="262" t="s">
        <v>194</v>
      </c>
      <c r="D190" s="262"/>
      <c r="E190" s="262"/>
      <c r="F190" s="262"/>
      <c r="G190" s="126"/>
      <c r="H190" s="126"/>
      <c r="I190" s="126">
        <v>5420</v>
      </c>
      <c r="J190" s="126"/>
      <c r="K190" s="126"/>
    </row>
    <row r="191" spans="1:11" x14ac:dyDescent="0.2">
      <c r="A191" s="156" t="s">
        <v>229</v>
      </c>
      <c r="B191" s="120"/>
      <c r="C191" s="271" t="s">
        <v>195</v>
      </c>
      <c r="D191" s="271"/>
      <c r="E191" s="271"/>
      <c r="F191" s="271"/>
      <c r="G191" s="158"/>
      <c r="H191" s="158"/>
      <c r="I191" s="158">
        <v>10300</v>
      </c>
      <c r="J191" s="126"/>
      <c r="K191" s="126"/>
    </row>
    <row r="192" spans="1:11" x14ac:dyDescent="0.2">
      <c r="A192" s="161">
        <v>3241</v>
      </c>
      <c r="B192" s="120"/>
      <c r="C192" s="269" t="s">
        <v>213</v>
      </c>
      <c r="D192" s="269"/>
      <c r="E192" s="269"/>
      <c r="F192" s="269"/>
      <c r="G192" s="125"/>
      <c r="H192" s="125"/>
      <c r="I192" s="126">
        <v>8920</v>
      </c>
      <c r="J192" s="126"/>
      <c r="K192" s="126"/>
    </row>
    <row r="193" spans="1:11" x14ac:dyDescent="0.2">
      <c r="A193" s="161">
        <v>3292</v>
      </c>
      <c r="B193" s="156"/>
      <c r="C193" s="269" t="s">
        <v>230</v>
      </c>
      <c r="D193" s="269"/>
      <c r="E193" s="269"/>
      <c r="F193" s="269"/>
      <c r="G193" s="125"/>
      <c r="H193" s="125"/>
      <c r="I193" s="126">
        <v>150</v>
      </c>
      <c r="J193" s="126"/>
      <c r="K193" s="126"/>
    </row>
    <row r="194" spans="1:11" x14ac:dyDescent="0.2">
      <c r="A194" s="161">
        <v>3293</v>
      </c>
      <c r="B194" s="120"/>
      <c r="C194" s="269" t="s">
        <v>201</v>
      </c>
      <c r="D194" s="269"/>
      <c r="E194" s="269"/>
      <c r="F194" s="269"/>
      <c r="G194" s="125"/>
      <c r="H194" s="125"/>
      <c r="I194" s="126">
        <v>4000</v>
      </c>
      <c r="J194" s="126"/>
      <c r="K194" s="126"/>
    </row>
    <row r="195" spans="1:11" x14ac:dyDescent="0.2">
      <c r="A195" s="160">
        <v>3295</v>
      </c>
      <c r="B195" s="120"/>
      <c r="C195" s="269" t="s">
        <v>204</v>
      </c>
      <c r="D195" s="269"/>
      <c r="E195" s="269"/>
      <c r="F195" s="269"/>
      <c r="G195" s="125"/>
      <c r="H195" s="125"/>
      <c r="I195" s="126">
        <v>3620</v>
      </c>
      <c r="J195" s="126"/>
      <c r="K195" s="126"/>
    </row>
    <row r="196" spans="1:11" x14ac:dyDescent="0.2">
      <c r="A196" s="120" t="s">
        <v>231</v>
      </c>
      <c r="B196" s="120"/>
      <c r="C196" s="262" t="s">
        <v>232</v>
      </c>
      <c r="D196" s="262"/>
      <c r="E196" s="262"/>
      <c r="F196" s="262"/>
      <c r="G196" s="126"/>
      <c r="H196" s="126"/>
      <c r="I196" s="126">
        <v>5470</v>
      </c>
      <c r="J196" s="126"/>
      <c r="K196" s="126"/>
    </row>
    <row r="197" spans="1:11" x14ac:dyDescent="0.2">
      <c r="A197" s="165">
        <v>34</v>
      </c>
      <c r="B197" s="113"/>
      <c r="C197" s="217" t="s">
        <v>69</v>
      </c>
      <c r="D197" s="218"/>
      <c r="E197" s="218"/>
      <c r="F197" s="219"/>
      <c r="G197" s="112">
        <v>136</v>
      </c>
      <c r="H197" s="112">
        <v>570</v>
      </c>
      <c r="I197" s="112">
        <f>SUM(I198)</f>
        <v>520</v>
      </c>
      <c r="J197" s="112">
        <v>520</v>
      </c>
      <c r="K197" s="112">
        <v>520</v>
      </c>
    </row>
    <row r="198" spans="1:11" x14ac:dyDescent="0.2">
      <c r="A198" s="160">
        <v>3431</v>
      </c>
      <c r="B198" s="156"/>
      <c r="C198" s="262" t="s">
        <v>233</v>
      </c>
      <c r="D198" s="262"/>
      <c r="E198" s="262"/>
      <c r="F198" s="262"/>
      <c r="G198" s="126"/>
      <c r="H198" s="126"/>
      <c r="I198" s="126">
        <v>520</v>
      </c>
      <c r="J198" s="126"/>
      <c r="K198" s="126"/>
    </row>
    <row r="199" spans="1:11" x14ac:dyDescent="0.2">
      <c r="A199" s="227" t="s">
        <v>143</v>
      </c>
      <c r="B199" s="227"/>
      <c r="C199" s="227"/>
      <c r="D199" s="227"/>
      <c r="E199" s="227"/>
      <c r="F199" s="227"/>
      <c r="G199" s="108">
        <f>SUM(G200)</f>
        <v>27580</v>
      </c>
      <c r="H199" s="108">
        <f>SUM(H200)</f>
        <v>32344</v>
      </c>
      <c r="I199" s="108">
        <f t="shared" ref="I199:K200" si="12">SUM(I200)</f>
        <v>75446</v>
      </c>
      <c r="J199" s="108">
        <f t="shared" si="12"/>
        <v>75446</v>
      </c>
      <c r="K199" s="108">
        <f t="shared" si="12"/>
        <v>75446</v>
      </c>
    </row>
    <row r="200" spans="1:11" x14ac:dyDescent="0.2">
      <c r="A200" s="109" t="s">
        <v>122</v>
      </c>
      <c r="B200" s="109" t="s">
        <v>123</v>
      </c>
      <c r="C200" s="243" t="s">
        <v>124</v>
      </c>
      <c r="D200" s="243"/>
      <c r="E200" s="243"/>
      <c r="F200" s="243"/>
      <c r="G200" s="110">
        <f>SUM(G201)</f>
        <v>27580</v>
      </c>
      <c r="H200" s="110">
        <f>SUM(H201)</f>
        <v>32344</v>
      </c>
      <c r="I200" s="110">
        <f t="shared" si="12"/>
        <v>75446</v>
      </c>
      <c r="J200" s="110">
        <f t="shared" si="12"/>
        <v>75446</v>
      </c>
      <c r="K200" s="110">
        <f t="shared" si="12"/>
        <v>75446</v>
      </c>
    </row>
    <row r="201" spans="1:11" x14ac:dyDescent="0.2">
      <c r="A201" s="111" t="s">
        <v>127</v>
      </c>
      <c r="B201" s="111" t="s">
        <v>123</v>
      </c>
      <c r="C201" s="223" t="s">
        <v>128</v>
      </c>
      <c r="D201" s="223"/>
      <c r="E201" s="223"/>
      <c r="F201" s="223"/>
      <c r="G201" s="112">
        <v>27580</v>
      </c>
      <c r="H201" s="112">
        <v>32344</v>
      </c>
      <c r="I201" s="112">
        <f>SUM(I202:I211)</f>
        <v>75446</v>
      </c>
      <c r="J201" s="112">
        <f>SUM(I201)</f>
        <v>75446</v>
      </c>
      <c r="K201" s="112">
        <f>SUM(J201)</f>
        <v>75446</v>
      </c>
    </row>
    <row r="202" spans="1:11" x14ac:dyDescent="0.2">
      <c r="A202" s="160">
        <v>3211</v>
      </c>
      <c r="B202" s="120"/>
      <c r="C202" s="269" t="s">
        <v>177</v>
      </c>
      <c r="D202" s="269"/>
      <c r="E202" s="269"/>
      <c r="F202" s="269"/>
      <c r="G202" s="125"/>
      <c r="H202" s="125"/>
      <c r="I202" s="126">
        <v>0</v>
      </c>
      <c r="J202" s="126"/>
      <c r="K202" s="126"/>
    </row>
    <row r="203" spans="1:11" x14ac:dyDescent="0.2">
      <c r="A203" s="120" t="s">
        <v>215</v>
      </c>
      <c r="B203" s="120"/>
      <c r="C203" s="262" t="s">
        <v>216</v>
      </c>
      <c r="D203" s="262"/>
      <c r="E203" s="262"/>
      <c r="F203" s="262"/>
      <c r="G203" s="126"/>
      <c r="H203" s="126"/>
      <c r="I203" s="126">
        <v>0</v>
      </c>
      <c r="J203" s="126"/>
      <c r="K203" s="126"/>
    </row>
    <row r="204" spans="1:11" x14ac:dyDescent="0.2">
      <c r="A204" s="160">
        <v>3231</v>
      </c>
      <c r="B204" s="156"/>
      <c r="C204" s="262" t="s">
        <v>185</v>
      </c>
      <c r="D204" s="262"/>
      <c r="E204" s="262"/>
      <c r="F204" s="262"/>
      <c r="G204" s="126"/>
      <c r="H204" s="126"/>
      <c r="I204" s="126">
        <v>2000</v>
      </c>
      <c r="J204" s="126"/>
      <c r="K204" s="126"/>
    </row>
    <row r="205" spans="1:11" x14ac:dyDescent="0.2">
      <c r="A205" s="160">
        <v>3233</v>
      </c>
      <c r="B205" s="156"/>
      <c r="C205" s="262" t="s">
        <v>187</v>
      </c>
      <c r="D205" s="262"/>
      <c r="E205" s="262"/>
      <c r="F205" s="262"/>
      <c r="G205" s="126"/>
      <c r="H205" s="126"/>
      <c r="I205" s="126">
        <v>2000</v>
      </c>
      <c r="J205" s="126"/>
      <c r="K205" s="126"/>
    </row>
    <row r="206" spans="1:11" x14ac:dyDescent="0.2">
      <c r="A206" s="120" t="s">
        <v>225</v>
      </c>
      <c r="B206" s="120"/>
      <c r="C206" s="262" t="s">
        <v>226</v>
      </c>
      <c r="D206" s="262"/>
      <c r="E206" s="262"/>
      <c r="F206" s="262"/>
      <c r="G206" s="126"/>
      <c r="H206" s="126"/>
      <c r="I206" s="126">
        <v>7000</v>
      </c>
      <c r="J206" s="126"/>
      <c r="K206" s="126"/>
    </row>
    <row r="207" spans="1:11" x14ac:dyDescent="0.2">
      <c r="A207" s="120" t="s">
        <v>227</v>
      </c>
      <c r="B207" s="120"/>
      <c r="C207" s="262" t="s">
        <v>228</v>
      </c>
      <c r="D207" s="262"/>
      <c r="E207" s="262"/>
      <c r="F207" s="262"/>
      <c r="G207" s="126"/>
      <c r="H207" s="126"/>
      <c r="I207" s="126">
        <v>56746</v>
      </c>
      <c r="J207" s="126"/>
      <c r="K207" s="126"/>
    </row>
    <row r="208" spans="1:11" x14ac:dyDescent="0.2">
      <c r="A208" s="120" t="s">
        <v>229</v>
      </c>
      <c r="B208" s="120"/>
      <c r="C208" s="262" t="s">
        <v>195</v>
      </c>
      <c r="D208" s="262"/>
      <c r="E208" s="262"/>
      <c r="F208" s="262"/>
      <c r="G208" s="126"/>
      <c r="H208" s="126"/>
      <c r="I208" s="126">
        <v>7200</v>
      </c>
      <c r="J208" s="126"/>
      <c r="K208" s="126"/>
    </row>
    <row r="209" spans="1:11" x14ac:dyDescent="0.2">
      <c r="A209" s="160">
        <v>3241</v>
      </c>
      <c r="B209" s="120"/>
      <c r="C209" s="269" t="s">
        <v>213</v>
      </c>
      <c r="D209" s="269"/>
      <c r="E209" s="269"/>
      <c r="F209" s="269"/>
      <c r="G209" s="125"/>
      <c r="H209" s="125"/>
      <c r="I209" s="126">
        <v>500</v>
      </c>
      <c r="J209" s="126"/>
      <c r="K209" s="126"/>
    </row>
    <row r="210" spans="1:11" x14ac:dyDescent="0.2">
      <c r="A210" s="120" t="s">
        <v>198</v>
      </c>
      <c r="B210" s="123"/>
      <c r="C210" s="262" t="s">
        <v>230</v>
      </c>
      <c r="D210" s="262"/>
      <c r="E210" s="262"/>
      <c r="F210" s="262"/>
      <c r="G210" s="126"/>
      <c r="H210" s="126"/>
      <c r="I210" s="126">
        <v>0</v>
      </c>
      <c r="J210" s="126"/>
      <c r="K210" s="126"/>
    </row>
    <row r="211" spans="1:11" x14ac:dyDescent="0.2">
      <c r="A211" s="120" t="s">
        <v>231</v>
      </c>
      <c r="B211" s="120"/>
      <c r="C211" s="262" t="s">
        <v>232</v>
      </c>
      <c r="D211" s="262"/>
      <c r="E211" s="262"/>
      <c r="F211" s="262"/>
      <c r="G211" s="126"/>
      <c r="H211" s="126"/>
      <c r="I211" s="126">
        <v>0</v>
      </c>
      <c r="J211" s="126"/>
      <c r="K211" s="126"/>
    </row>
    <row r="212" spans="1:11" x14ac:dyDescent="0.2">
      <c r="A212" s="227" t="s">
        <v>150</v>
      </c>
      <c r="B212" s="227"/>
      <c r="C212" s="227"/>
      <c r="D212" s="227"/>
      <c r="E212" s="227"/>
      <c r="F212" s="227"/>
      <c r="G212" s="108">
        <f>SUM(G213)</f>
        <v>13933</v>
      </c>
      <c r="H212" s="108">
        <f>SUM(H213)</f>
        <v>16476</v>
      </c>
      <c r="I212" s="108">
        <f t="shared" ref="I212:K213" si="13">SUM(I213)</f>
        <v>22576</v>
      </c>
      <c r="J212" s="108">
        <f t="shared" si="13"/>
        <v>22576</v>
      </c>
      <c r="K212" s="108">
        <f t="shared" si="13"/>
        <v>22576</v>
      </c>
    </row>
    <row r="213" spans="1:11" x14ac:dyDescent="0.2">
      <c r="A213" s="109" t="s">
        <v>122</v>
      </c>
      <c r="B213" s="109" t="s">
        <v>123</v>
      </c>
      <c r="C213" s="243" t="s">
        <v>124</v>
      </c>
      <c r="D213" s="243"/>
      <c r="E213" s="243"/>
      <c r="F213" s="243"/>
      <c r="G213" s="110">
        <f>SUM(G214)</f>
        <v>13933</v>
      </c>
      <c r="H213" s="110">
        <f>SUM(H214)</f>
        <v>16476</v>
      </c>
      <c r="I213" s="110">
        <f t="shared" si="13"/>
        <v>22576</v>
      </c>
      <c r="J213" s="110">
        <f t="shared" si="13"/>
        <v>22576</v>
      </c>
      <c r="K213" s="110">
        <f t="shared" si="13"/>
        <v>22576</v>
      </c>
    </row>
    <row r="214" spans="1:11" x14ac:dyDescent="0.2">
      <c r="A214" s="111" t="s">
        <v>127</v>
      </c>
      <c r="B214" s="111" t="s">
        <v>123</v>
      </c>
      <c r="C214" s="223" t="s">
        <v>128</v>
      </c>
      <c r="D214" s="223"/>
      <c r="E214" s="223"/>
      <c r="F214" s="223"/>
      <c r="G214" s="112">
        <v>13933</v>
      </c>
      <c r="H214" s="112">
        <v>16476</v>
      </c>
      <c r="I214" s="112">
        <f>SUM(I215:I229)</f>
        <v>22576</v>
      </c>
      <c r="J214" s="112">
        <f>SUM(I214)</f>
        <v>22576</v>
      </c>
      <c r="K214" s="112">
        <f>SUM(I214)</f>
        <v>22576</v>
      </c>
    </row>
    <row r="215" spans="1:11" x14ac:dyDescent="0.2">
      <c r="A215" s="160">
        <v>3221</v>
      </c>
      <c r="B215" s="120"/>
      <c r="C215" s="269" t="s">
        <v>216</v>
      </c>
      <c r="D215" s="269"/>
      <c r="E215" s="269"/>
      <c r="F215" s="269"/>
      <c r="G215" s="125"/>
      <c r="H215" s="125"/>
      <c r="I215" s="126">
        <v>350</v>
      </c>
      <c r="J215" s="110"/>
      <c r="K215" s="110"/>
    </row>
    <row r="216" spans="1:11" x14ac:dyDescent="0.2">
      <c r="A216" s="120" t="s">
        <v>182</v>
      </c>
      <c r="B216" s="120"/>
      <c r="C216" s="262" t="s">
        <v>183</v>
      </c>
      <c r="D216" s="262"/>
      <c r="E216" s="262"/>
      <c r="F216" s="262"/>
      <c r="G216" s="126"/>
      <c r="H216" s="126"/>
      <c r="I216" s="126">
        <v>400</v>
      </c>
      <c r="J216" s="126"/>
      <c r="K216" s="126"/>
    </row>
    <row r="217" spans="1:11" x14ac:dyDescent="0.2">
      <c r="A217" s="160">
        <v>3225</v>
      </c>
      <c r="B217" s="163"/>
      <c r="C217" s="262" t="s">
        <v>237</v>
      </c>
      <c r="D217" s="262"/>
      <c r="E217" s="262"/>
      <c r="F217" s="262"/>
      <c r="G217" s="126"/>
      <c r="H217" s="126"/>
      <c r="I217" s="126">
        <v>250</v>
      </c>
      <c r="J217" s="126"/>
      <c r="K217" s="126"/>
    </row>
    <row r="218" spans="1:11" x14ac:dyDescent="0.2">
      <c r="A218" s="120" t="s">
        <v>184</v>
      </c>
      <c r="B218" s="163"/>
      <c r="C218" s="262" t="s">
        <v>185</v>
      </c>
      <c r="D218" s="262"/>
      <c r="E218" s="262"/>
      <c r="F218" s="262"/>
      <c r="G218" s="126"/>
      <c r="H218" s="126"/>
      <c r="I218" s="126">
        <v>530</v>
      </c>
      <c r="J218" s="126"/>
      <c r="K218" s="126"/>
    </row>
    <row r="219" spans="1:11" x14ac:dyDescent="0.2">
      <c r="A219" s="120" t="s">
        <v>223</v>
      </c>
      <c r="B219" s="163"/>
      <c r="C219" s="262" t="s">
        <v>212</v>
      </c>
      <c r="D219" s="262"/>
      <c r="E219" s="262"/>
      <c r="F219" s="262"/>
      <c r="G219" s="126"/>
      <c r="H219" s="126"/>
      <c r="I219" s="126">
        <v>0</v>
      </c>
      <c r="J219" s="126"/>
      <c r="K219" s="126"/>
    </row>
    <row r="220" spans="1:11" x14ac:dyDescent="0.2">
      <c r="A220" s="120" t="s">
        <v>224</v>
      </c>
      <c r="B220" s="163"/>
      <c r="C220" s="262" t="s">
        <v>187</v>
      </c>
      <c r="D220" s="262"/>
      <c r="E220" s="262"/>
      <c r="F220" s="262"/>
      <c r="G220" s="126"/>
      <c r="H220" s="126"/>
      <c r="I220" s="126">
        <v>0</v>
      </c>
      <c r="J220" s="126"/>
      <c r="K220" s="126"/>
    </row>
    <row r="221" spans="1:11" x14ac:dyDescent="0.2">
      <c r="A221" s="120" t="s">
        <v>225</v>
      </c>
      <c r="B221" s="120"/>
      <c r="C221" s="262" t="s">
        <v>226</v>
      </c>
      <c r="D221" s="262"/>
      <c r="E221" s="262"/>
      <c r="F221" s="262"/>
      <c r="G221" s="126"/>
      <c r="H221" s="126"/>
      <c r="I221" s="126">
        <v>4500</v>
      </c>
      <c r="J221" s="126"/>
      <c r="K221" s="126"/>
    </row>
    <row r="222" spans="1:11" x14ac:dyDescent="0.2">
      <c r="A222" s="156" t="s">
        <v>227</v>
      </c>
      <c r="B222" s="120"/>
      <c r="C222" s="271" t="s">
        <v>228</v>
      </c>
      <c r="D222" s="271"/>
      <c r="E222" s="271"/>
      <c r="F222" s="271"/>
      <c r="G222" s="158"/>
      <c r="H222" s="158"/>
      <c r="I222" s="158">
        <v>10516</v>
      </c>
      <c r="J222" s="126"/>
      <c r="K222" s="126"/>
    </row>
    <row r="223" spans="1:11" x14ac:dyDescent="0.2">
      <c r="A223" s="160">
        <v>3238</v>
      </c>
      <c r="B223" s="120"/>
      <c r="C223" s="269" t="s">
        <v>194</v>
      </c>
      <c r="D223" s="269"/>
      <c r="E223" s="269"/>
      <c r="F223" s="269"/>
      <c r="G223" s="125"/>
      <c r="H223" s="125"/>
      <c r="I223" s="126">
        <v>0</v>
      </c>
      <c r="J223" s="126"/>
      <c r="K223" s="126"/>
    </row>
    <row r="224" spans="1:11" x14ac:dyDescent="0.2">
      <c r="A224" s="120" t="s">
        <v>229</v>
      </c>
      <c r="B224" s="120"/>
      <c r="C224" s="262" t="s">
        <v>195</v>
      </c>
      <c r="D224" s="262"/>
      <c r="E224" s="262"/>
      <c r="F224" s="262"/>
      <c r="G224" s="126"/>
      <c r="H224" s="126"/>
      <c r="I224" s="126">
        <v>200</v>
      </c>
      <c r="J224" s="126"/>
      <c r="K224" s="126"/>
    </row>
    <row r="225" spans="1:11" x14ac:dyDescent="0.2">
      <c r="A225" s="160">
        <v>3241</v>
      </c>
      <c r="B225" s="120"/>
      <c r="C225" s="269" t="s">
        <v>213</v>
      </c>
      <c r="D225" s="269"/>
      <c r="E225" s="269"/>
      <c r="F225" s="269"/>
      <c r="G225" s="125"/>
      <c r="H225" s="125"/>
      <c r="I225" s="126">
        <v>0</v>
      </c>
      <c r="J225" s="126"/>
      <c r="K225" s="126"/>
    </row>
    <row r="226" spans="1:11" x14ac:dyDescent="0.2">
      <c r="A226" s="120" t="s">
        <v>198</v>
      </c>
      <c r="B226" s="120"/>
      <c r="C226" s="262" t="s">
        <v>230</v>
      </c>
      <c r="D226" s="262"/>
      <c r="E226" s="262"/>
      <c r="F226" s="262"/>
      <c r="G226" s="126"/>
      <c r="H226" s="126"/>
      <c r="I226" s="126">
        <v>0</v>
      </c>
      <c r="J226" s="126"/>
      <c r="K226" s="126"/>
    </row>
    <row r="227" spans="1:11" x14ac:dyDescent="0.2">
      <c r="A227" s="160">
        <v>3293</v>
      </c>
      <c r="B227" s="120"/>
      <c r="C227" s="266" t="s">
        <v>201</v>
      </c>
      <c r="D227" s="267"/>
      <c r="E227" s="267"/>
      <c r="F227" s="268"/>
      <c r="G227" s="126"/>
      <c r="H227" s="126"/>
      <c r="I227" s="126">
        <v>0</v>
      </c>
      <c r="J227" s="126"/>
      <c r="K227" s="126"/>
    </row>
    <row r="228" spans="1:11" x14ac:dyDescent="0.2">
      <c r="A228" s="160">
        <v>3295</v>
      </c>
      <c r="B228" s="120"/>
      <c r="C228" s="269" t="s">
        <v>204</v>
      </c>
      <c r="D228" s="269"/>
      <c r="E228" s="269"/>
      <c r="F228" s="269"/>
      <c r="G228" s="125"/>
      <c r="H228" s="125"/>
      <c r="I228" s="126">
        <v>0</v>
      </c>
      <c r="J228" s="126"/>
      <c r="K228" s="126"/>
    </row>
    <row r="229" spans="1:11" x14ac:dyDescent="0.2">
      <c r="A229" s="120" t="s">
        <v>231</v>
      </c>
      <c r="B229" s="120"/>
      <c r="C229" s="262" t="s">
        <v>232</v>
      </c>
      <c r="D229" s="262"/>
      <c r="E229" s="262"/>
      <c r="F229" s="262"/>
      <c r="G229" s="126"/>
      <c r="H229" s="126"/>
      <c r="I229" s="126">
        <v>5830</v>
      </c>
      <c r="J229" s="126"/>
      <c r="K229" s="126"/>
    </row>
    <row r="230" spans="1:11" x14ac:dyDescent="0.2">
      <c r="A230" s="160"/>
      <c r="B230" s="120"/>
      <c r="C230" s="252"/>
      <c r="D230" s="253"/>
      <c r="E230" s="253"/>
      <c r="F230" s="254"/>
      <c r="G230" s="125"/>
      <c r="H230" s="125"/>
      <c r="I230" s="126"/>
      <c r="J230" s="126"/>
      <c r="K230" s="126"/>
    </row>
    <row r="231" spans="1:11" x14ac:dyDescent="0.2">
      <c r="A231" s="160"/>
      <c r="B231" s="120"/>
      <c r="C231" s="252"/>
      <c r="D231" s="253"/>
      <c r="E231" s="253"/>
      <c r="F231" s="254"/>
      <c r="G231" s="125"/>
      <c r="H231" s="125"/>
      <c r="I231" s="126"/>
      <c r="J231" s="126"/>
      <c r="K231" s="126"/>
    </row>
    <row r="232" spans="1:11" x14ac:dyDescent="0.2">
      <c r="A232" s="227" t="s">
        <v>151</v>
      </c>
      <c r="B232" s="227"/>
      <c r="C232" s="227"/>
      <c r="D232" s="227"/>
      <c r="E232" s="227"/>
      <c r="F232" s="227"/>
      <c r="G232" s="108">
        <f>SUM(G233)</f>
        <v>16989</v>
      </c>
      <c r="H232" s="108">
        <f>SUM(H233)</f>
        <v>22166</v>
      </c>
      <c r="I232" s="108">
        <f t="shared" ref="I232:K233" si="14">SUM(I233)</f>
        <v>23583</v>
      </c>
      <c r="J232" s="108">
        <f t="shared" si="14"/>
        <v>23583</v>
      </c>
      <c r="K232" s="108">
        <f t="shared" si="14"/>
        <v>23583</v>
      </c>
    </row>
    <row r="233" spans="1:11" x14ac:dyDescent="0.2">
      <c r="A233" s="109" t="s">
        <v>122</v>
      </c>
      <c r="B233" s="109" t="s">
        <v>123</v>
      </c>
      <c r="C233" s="243" t="s">
        <v>124</v>
      </c>
      <c r="D233" s="243"/>
      <c r="E233" s="243"/>
      <c r="F233" s="243"/>
      <c r="G233" s="110">
        <f>SUM(G234)</f>
        <v>16989</v>
      </c>
      <c r="H233" s="110">
        <f>SUM(H234)</f>
        <v>22166</v>
      </c>
      <c r="I233" s="110">
        <f t="shared" si="14"/>
        <v>23583</v>
      </c>
      <c r="J233" s="110">
        <f t="shared" si="14"/>
        <v>23583</v>
      </c>
      <c r="K233" s="110">
        <f t="shared" si="14"/>
        <v>23583</v>
      </c>
    </row>
    <row r="234" spans="1:11" x14ac:dyDescent="0.2">
      <c r="A234" s="111" t="s">
        <v>127</v>
      </c>
      <c r="B234" s="111" t="s">
        <v>123</v>
      </c>
      <c r="C234" s="223" t="s">
        <v>128</v>
      </c>
      <c r="D234" s="223"/>
      <c r="E234" s="223"/>
      <c r="F234" s="223"/>
      <c r="G234" s="112">
        <v>16989</v>
      </c>
      <c r="H234" s="112">
        <v>22166</v>
      </c>
      <c r="I234" s="112">
        <f>SUM(I235:I245)</f>
        <v>23583</v>
      </c>
      <c r="J234" s="112">
        <f>SUM(I234)</f>
        <v>23583</v>
      </c>
      <c r="K234" s="112">
        <f>SUM(I234)</f>
        <v>23583</v>
      </c>
    </row>
    <row r="235" spans="1:11" x14ac:dyDescent="0.2">
      <c r="A235" s="120" t="s">
        <v>176</v>
      </c>
      <c r="B235" s="120"/>
      <c r="C235" s="262" t="s">
        <v>177</v>
      </c>
      <c r="D235" s="262"/>
      <c r="E235" s="262"/>
      <c r="F235" s="262"/>
      <c r="G235" s="126"/>
      <c r="H235" s="126"/>
      <c r="I235" s="126">
        <v>140</v>
      </c>
      <c r="J235" s="126"/>
      <c r="K235" s="126"/>
    </row>
    <row r="236" spans="1:11" x14ac:dyDescent="0.2">
      <c r="A236" s="120" t="s">
        <v>215</v>
      </c>
      <c r="B236" s="120"/>
      <c r="C236" s="262" t="s">
        <v>216</v>
      </c>
      <c r="D236" s="262"/>
      <c r="E236" s="262"/>
      <c r="F236" s="262"/>
      <c r="G236" s="126"/>
      <c r="H236" s="126"/>
      <c r="I236" s="126">
        <v>400</v>
      </c>
      <c r="J236" s="126"/>
      <c r="K236" s="126"/>
    </row>
    <row r="237" spans="1:11" x14ac:dyDescent="0.2">
      <c r="A237" s="120" t="s">
        <v>235</v>
      </c>
      <c r="B237" s="120"/>
      <c r="C237" s="262" t="s">
        <v>222</v>
      </c>
      <c r="D237" s="262"/>
      <c r="E237" s="262"/>
      <c r="F237" s="262"/>
      <c r="G237" s="126"/>
      <c r="H237" s="126"/>
      <c r="I237" s="126">
        <v>700</v>
      </c>
      <c r="J237" s="126"/>
      <c r="K237" s="126"/>
    </row>
    <row r="238" spans="1:11" x14ac:dyDescent="0.2">
      <c r="A238" s="120" t="s">
        <v>236</v>
      </c>
      <c r="B238" s="120"/>
      <c r="C238" s="262" t="s">
        <v>237</v>
      </c>
      <c r="D238" s="262"/>
      <c r="E238" s="262"/>
      <c r="F238" s="262"/>
      <c r="G238" s="126"/>
      <c r="H238" s="126"/>
      <c r="I238" s="126">
        <v>0</v>
      </c>
      <c r="J238" s="126"/>
      <c r="K238" s="126"/>
    </row>
    <row r="239" spans="1:11" x14ac:dyDescent="0.2">
      <c r="A239" s="120" t="s">
        <v>184</v>
      </c>
      <c r="B239" s="120"/>
      <c r="C239" s="262" t="s">
        <v>185</v>
      </c>
      <c r="D239" s="262"/>
      <c r="E239" s="262"/>
      <c r="F239" s="262"/>
      <c r="G239" s="126"/>
      <c r="H239" s="126"/>
      <c r="I239" s="126">
        <v>2600</v>
      </c>
      <c r="J239" s="126"/>
      <c r="K239" s="126"/>
    </row>
    <row r="240" spans="1:11" x14ac:dyDescent="0.2">
      <c r="A240" s="120" t="s">
        <v>223</v>
      </c>
      <c r="B240" s="120"/>
      <c r="C240" s="262" t="s">
        <v>212</v>
      </c>
      <c r="D240" s="262"/>
      <c r="E240" s="262"/>
      <c r="F240" s="262"/>
      <c r="G240" s="126"/>
      <c r="H240" s="126"/>
      <c r="I240" s="126">
        <v>200</v>
      </c>
      <c r="J240" s="126"/>
      <c r="K240" s="126"/>
    </row>
    <row r="241" spans="1:11" x14ac:dyDescent="0.2">
      <c r="A241" s="120" t="s">
        <v>224</v>
      </c>
      <c r="B241" s="163"/>
      <c r="C241" s="262" t="s">
        <v>187</v>
      </c>
      <c r="D241" s="262"/>
      <c r="E241" s="262"/>
      <c r="F241" s="262"/>
      <c r="G241" s="126"/>
      <c r="H241" s="126"/>
      <c r="I241" s="126">
        <v>140</v>
      </c>
      <c r="J241" s="126"/>
      <c r="K241" s="126"/>
    </row>
    <row r="242" spans="1:11" x14ac:dyDescent="0.2">
      <c r="A242" s="120" t="s">
        <v>227</v>
      </c>
      <c r="B242" s="120"/>
      <c r="C242" s="262" t="s">
        <v>228</v>
      </c>
      <c r="D242" s="262"/>
      <c r="E242" s="262"/>
      <c r="F242" s="262"/>
      <c r="G242" s="126"/>
      <c r="H242" s="126"/>
      <c r="I242" s="126">
        <v>19000</v>
      </c>
      <c r="J242" s="126"/>
      <c r="K242" s="126"/>
    </row>
    <row r="243" spans="1:11" x14ac:dyDescent="0.2">
      <c r="A243" s="120" t="s">
        <v>229</v>
      </c>
      <c r="B243" s="120"/>
      <c r="C243" s="262" t="s">
        <v>195</v>
      </c>
      <c r="D243" s="262"/>
      <c r="E243" s="262"/>
      <c r="F243" s="262"/>
      <c r="G243" s="126"/>
      <c r="H243" s="126"/>
      <c r="I243" s="126">
        <v>170</v>
      </c>
      <c r="J243" s="126"/>
      <c r="K243" s="126"/>
    </row>
    <row r="244" spans="1:11" x14ac:dyDescent="0.2">
      <c r="A244" s="120" t="s">
        <v>198</v>
      </c>
      <c r="B244" s="120"/>
      <c r="C244" s="262" t="s">
        <v>230</v>
      </c>
      <c r="D244" s="262"/>
      <c r="E244" s="262"/>
      <c r="F244" s="262"/>
      <c r="G244" s="126"/>
      <c r="H244" s="126"/>
      <c r="I244" s="126">
        <v>133</v>
      </c>
      <c r="J244" s="126"/>
      <c r="K244" s="126"/>
    </row>
    <row r="245" spans="1:11" x14ac:dyDescent="0.2">
      <c r="A245" s="160">
        <v>3295</v>
      </c>
      <c r="B245" s="120"/>
      <c r="C245" s="269" t="s">
        <v>204</v>
      </c>
      <c r="D245" s="269"/>
      <c r="E245" s="269"/>
      <c r="F245" s="269"/>
      <c r="G245" s="125"/>
      <c r="H245" s="125"/>
      <c r="I245" s="126">
        <v>100</v>
      </c>
      <c r="J245" s="126"/>
      <c r="K245" s="126"/>
    </row>
    <row r="246" spans="1:11" x14ac:dyDescent="0.2">
      <c r="A246" s="160"/>
      <c r="B246" s="120"/>
      <c r="C246" s="252"/>
      <c r="D246" s="253"/>
      <c r="E246" s="253"/>
      <c r="F246" s="254"/>
      <c r="G246" s="125"/>
      <c r="H246" s="125"/>
      <c r="I246" s="126"/>
      <c r="J246" s="126"/>
      <c r="K246" s="126"/>
    </row>
    <row r="247" spans="1:11" x14ac:dyDescent="0.2">
      <c r="A247" s="160"/>
      <c r="B247" s="120"/>
      <c r="C247" s="252"/>
      <c r="D247" s="253"/>
      <c r="E247" s="253"/>
      <c r="F247" s="254"/>
      <c r="G247" s="125"/>
      <c r="H247" s="125"/>
      <c r="I247" s="126"/>
      <c r="J247" s="126"/>
      <c r="K247" s="126"/>
    </row>
    <row r="248" spans="1:11" x14ac:dyDescent="0.2">
      <c r="A248" s="250" t="s">
        <v>135</v>
      </c>
      <c r="B248" s="250"/>
      <c r="C248" s="250"/>
      <c r="D248" s="250"/>
      <c r="E248" s="250"/>
      <c r="F248" s="250"/>
      <c r="G248" s="115">
        <f t="shared" ref="G248:H249" si="15">SUM(G249)</f>
        <v>0</v>
      </c>
      <c r="H248" s="115">
        <f t="shared" si="15"/>
        <v>0</v>
      </c>
      <c r="I248" s="108">
        <f>SUM(I249)</f>
        <v>15000</v>
      </c>
      <c r="J248" s="108">
        <f t="shared" ref="I248:K249" si="16">SUM(J249)</f>
        <v>15000</v>
      </c>
      <c r="K248" s="108">
        <f t="shared" si="16"/>
        <v>15000</v>
      </c>
    </row>
    <row r="249" spans="1:11" x14ac:dyDescent="0.2">
      <c r="A249" s="109" t="s">
        <v>122</v>
      </c>
      <c r="B249" s="109" t="s">
        <v>123</v>
      </c>
      <c r="C249" s="243" t="s">
        <v>124</v>
      </c>
      <c r="D249" s="243"/>
      <c r="E249" s="243"/>
      <c r="F249" s="243"/>
      <c r="G249" s="110">
        <f t="shared" si="15"/>
        <v>0</v>
      </c>
      <c r="H249" s="110">
        <f t="shared" si="15"/>
        <v>0</v>
      </c>
      <c r="I249" s="110">
        <f t="shared" si="16"/>
        <v>15000</v>
      </c>
      <c r="J249" s="110">
        <f t="shared" si="16"/>
        <v>15000</v>
      </c>
      <c r="K249" s="110">
        <f t="shared" si="16"/>
        <v>15000</v>
      </c>
    </row>
    <row r="250" spans="1:11" x14ac:dyDescent="0.2">
      <c r="A250" s="165">
        <v>32</v>
      </c>
      <c r="B250" s="116"/>
      <c r="C250" s="223" t="s">
        <v>33</v>
      </c>
      <c r="D250" s="223"/>
      <c r="E250" s="223"/>
      <c r="F250" s="223"/>
      <c r="G250" s="112">
        <v>0</v>
      </c>
      <c r="H250" s="112">
        <v>0</v>
      </c>
      <c r="I250" s="112">
        <f>SUM(I251:I257)</f>
        <v>15000</v>
      </c>
      <c r="J250" s="112">
        <f>SUM(I250)</f>
        <v>15000</v>
      </c>
      <c r="K250" s="112">
        <f>SUM(J250)</f>
        <v>15000</v>
      </c>
    </row>
    <row r="251" spans="1:11" x14ac:dyDescent="0.2">
      <c r="A251" s="160">
        <v>3221</v>
      </c>
      <c r="B251" s="163"/>
      <c r="C251" s="262" t="s">
        <v>216</v>
      </c>
      <c r="D251" s="262"/>
      <c r="E251" s="262"/>
      <c r="F251" s="262"/>
      <c r="G251" s="126"/>
      <c r="H251" s="126"/>
      <c r="I251" s="126">
        <v>300</v>
      </c>
      <c r="J251" s="126"/>
      <c r="K251" s="126"/>
    </row>
    <row r="252" spans="1:11" x14ac:dyDescent="0.2">
      <c r="A252" s="120" t="s">
        <v>182</v>
      </c>
      <c r="B252" s="163"/>
      <c r="C252" s="262" t="s">
        <v>183</v>
      </c>
      <c r="D252" s="262"/>
      <c r="E252" s="262"/>
      <c r="F252" s="262"/>
      <c r="G252" s="126"/>
      <c r="H252" s="126"/>
      <c r="I252" s="126">
        <v>1000</v>
      </c>
      <c r="J252" s="126"/>
      <c r="K252" s="126"/>
    </row>
    <row r="253" spans="1:11" x14ac:dyDescent="0.2">
      <c r="A253" s="160">
        <v>3233</v>
      </c>
      <c r="B253" s="163"/>
      <c r="C253" s="266" t="s">
        <v>268</v>
      </c>
      <c r="D253" s="267"/>
      <c r="E253" s="267"/>
      <c r="F253" s="268"/>
      <c r="G253" s="126"/>
      <c r="H253" s="126"/>
      <c r="I253" s="126">
        <v>500</v>
      </c>
      <c r="J253" s="126"/>
      <c r="K253" s="126"/>
    </row>
    <row r="254" spans="1:11" x14ac:dyDescent="0.2">
      <c r="A254" s="120" t="s">
        <v>227</v>
      </c>
      <c r="B254" s="163"/>
      <c r="C254" s="262" t="s">
        <v>228</v>
      </c>
      <c r="D254" s="262"/>
      <c r="E254" s="262"/>
      <c r="F254" s="262"/>
      <c r="G254" s="126"/>
      <c r="H254" s="126"/>
      <c r="I254" s="126">
        <v>13200</v>
      </c>
      <c r="J254" s="126"/>
      <c r="K254" s="126"/>
    </row>
    <row r="255" spans="1:11" x14ac:dyDescent="0.2">
      <c r="A255" s="160">
        <v>3238</v>
      </c>
      <c r="B255" s="163"/>
      <c r="C255" s="269" t="s">
        <v>194</v>
      </c>
      <c r="D255" s="269"/>
      <c r="E255" s="269"/>
      <c r="F255" s="269"/>
      <c r="G255" s="125"/>
      <c r="H255" s="125"/>
      <c r="I255" s="126"/>
      <c r="J255" s="126"/>
      <c r="K255" s="126"/>
    </row>
    <row r="256" spans="1:11" x14ac:dyDescent="0.2">
      <c r="A256" s="120" t="s">
        <v>229</v>
      </c>
      <c r="B256" s="163"/>
      <c r="C256" s="262" t="s">
        <v>195</v>
      </c>
      <c r="D256" s="262"/>
      <c r="E256" s="262"/>
      <c r="F256" s="262"/>
      <c r="G256" s="126"/>
      <c r="H256" s="126"/>
      <c r="I256" s="126"/>
      <c r="J256" s="126"/>
      <c r="K256" s="126"/>
    </row>
    <row r="257" spans="1:11" x14ac:dyDescent="0.2">
      <c r="A257" s="120" t="s">
        <v>231</v>
      </c>
      <c r="B257" s="163"/>
      <c r="C257" s="262" t="s">
        <v>232</v>
      </c>
      <c r="D257" s="262"/>
      <c r="E257" s="262"/>
      <c r="F257" s="262"/>
      <c r="G257" s="126"/>
      <c r="H257" s="126"/>
      <c r="I257" s="126"/>
      <c r="J257" s="126"/>
      <c r="K257" s="126"/>
    </row>
    <row r="258" spans="1:11" x14ac:dyDescent="0.2">
      <c r="A258" s="160"/>
      <c r="B258" s="120"/>
      <c r="C258" s="252"/>
      <c r="D258" s="253"/>
      <c r="E258" s="253"/>
      <c r="F258" s="254"/>
      <c r="G258" s="125"/>
      <c r="H258" s="125"/>
      <c r="I258" s="126"/>
      <c r="J258" s="126"/>
      <c r="K258" s="126"/>
    </row>
    <row r="259" spans="1:11" x14ac:dyDescent="0.2">
      <c r="A259" s="160"/>
      <c r="B259" s="120"/>
      <c r="C259" s="252"/>
      <c r="D259" s="253"/>
      <c r="E259" s="253"/>
      <c r="F259" s="254"/>
      <c r="G259" s="125"/>
      <c r="H259" s="125"/>
      <c r="I259" s="126"/>
      <c r="J259" s="126"/>
      <c r="K259" s="126"/>
    </row>
    <row r="260" spans="1:11" x14ac:dyDescent="0.2">
      <c r="A260" s="246" t="s">
        <v>152</v>
      </c>
      <c r="B260" s="247"/>
      <c r="C260" s="247"/>
      <c r="D260" s="247"/>
      <c r="E260" s="247"/>
      <c r="F260" s="248"/>
      <c r="G260" s="117">
        <f>SUM(G261)</f>
        <v>5649</v>
      </c>
      <c r="H260" s="117">
        <f>SUM(H261)</f>
        <v>7435</v>
      </c>
      <c r="I260" s="118">
        <f>SUM(I273)+I261</f>
        <v>7465</v>
      </c>
      <c r="J260" s="118">
        <f t="shared" ref="I260:K261" si="17">SUM(J261)</f>
        <v>7465</v>
      </c>
      <c r="K260" s="118">
        <f t="shared" si="17"/>
        <v>7465</v>
      </c>
    </row>
    <row r="261" spans="1:11" x14ac:dyDescent="0.2">
      <c r="A261" s="119">
        <v>3</v>
      </c>
      <c r="B261" s="120"/>
      <c r="C261" s="249" t="s">
        <v>21</v>
      </c>
      <c r="D261" s="249"/>
      <c r="E261" s="249"/>
      <c r="F261" s="249"/>
      <c r="G261" s="121">
        <f>SUM(G262)</f>
        <v>5649</v>
      </c>
      <c r="H261" s="121">
        <f>SUM(H262)</f>
        <v>7435</v>
      </c>
      <c r="I261" s="110">
        <f t="shared" si="17"/>
        <v>7465</v>
      </c>
      <c r="J261" s="110">
        <f>SUM(J262)</f>
        <v>7465</v>
      </c>
      <c r="K261" s="110">
        <f>SUM(K262)</f>
        <v>7465</v>
      </c>
    </row>
    <row r="262" spans="1:11" x14ac:dyDescent="0.2">
      <c r="A262" s="165">
        <v>32</v>
      </c>
      <c r="B262" s="113"/>
      <c r="C262" s="245" t="s">
        <v>33</v>
      </c>
      <c r="D262" s="245"/>
      <c r="E262" s="245"/>
      <c r="F262" s="245"/>
      <c r="G262" s="122">
        <v>5649</v>
      </c>
      <c r="H262" s="122">
        <v>7435</v>
      </c>
      <c r="I262" s="112">
        <f>SUM(I263:I271)</f>
        <v>7465</v>
      </c>
      <c r="J262" s="112">
        <f>SUM(I262)</f>
        <v>7465</v>
      </c>
      <c r="K262" s="112">
        <f>SUM(J262)</f>
        <v>7465</v>
      </c>
    </row>
    <row r="263" spans="1:11" x14ac:dyDescent="0.2">
      <c r="A263" s="160">
        <v>3221</v>
      </c>
      <c r="B263" s="120"/>
      <c r="C263" s="269" t="s">
        <v>181</v>
      </c>
      <c r="D263" s="269"/>
      <c r="E263" s="269"/>
      <c r="F263" s="269"/>
      <c r="G263" s="125"/>
      <c r="H263" s="125"/>
      <c r="I263" s="126">
        <v>0</v>
      </c>
      <c r="J263" s="126"/>
      <c r="K263" s="126"/>
    </row>
    <row r="264" spans="1:11" x14ac:dyDescent="0.2">
      <c r="A264" s="160">
        <v>3224</v>
      </c>
      <c r="B264" s="156"/>
      <c r="C264" s="269" t="s">
        <v>239</v>
      </c>
      <c r="D264" s="269"/>
      <c r="E264" s="269"/>
      <c r="F264" s="269"/>
      <c r="G264" s="125"/>
      <c r="H264" s="125"/>
      <c r="I264" s="126">
        <v>2000</v>
      </c>
      <c r="J264" s="126"/>
      <c r="K264" s="126"/>
    </row>
    <row r="265" spans="1:11" x14ac:dyDescent="0.2">
      <c r="A265" s="160">
        <v>3227</v>
      </c>
      <c r="B265" s="123"/>
      <c r="C265" s="269" t="s">
        <v>238</v>
      </c>
      <c r="D265" s="269"/>
      <c r="E265" s="269"/>
      <c r="F265" s="269"/>
      <c r="G265" s="125"/>
      <c r="H265" s="125"/>
      <c r="I265" s="126">
        <v>0</v>
      </c>
      <c r="J265" s="126"/>
      <c r="K265" s="126"/>
    </row>
    <row r="266" spans="1:11" x14ac:dyDescent="0.2">
      <c r="A266" s="160">
        <v>3231</v>
      </c>
      <c r="B266" s="156"/>
      <c r="C266" s="269" t="s">
        <v>240</v>
      </c>
      <c r="D266" s="269"/>
      <c r="E266" s="269"/>
      <c r="F266" s="269"/>
      <c r="G266" s="125"/>
      <c r="H266" s="125"/>
      <c r="I266" s="126">
        <v>0</v>
      </c>
      <c r="J266" s="126"/>
      <c r="K266" s="126"/>
    </row>
    <row r="267" spans="1:11" x14ac:dyDescent="0.2">
      <c r="A267" s="160">
        <v>3237</v>
      </c>
      <c r="B267" s="120"/>
      <c r="C267" s="269" t="s">
        <v>241</v>
      </c>
      <c r="D267" s="269"/>
      <c r="E267" s="269"/>
      <c r="F267" s="269"/>
      <c r="G267" s="125"/>
      <c r="H267" s="125"/>
      <c r="I267" s="126">
        <v>665</v>
      </c>
      <c r="J267" s="126"/>
      <c r="K267" s="126"/>
    </row>
    <row r="268" spans="1:11" x14ac:dyDescent="0.2">
      <c r="A268" s="160">
        <v>3239</v>
      </c>
      <c r="B268" s="120"/>
      <c r="C268" s="269" t="s">
        <v>242</v>
      </c>
      <c r="D268" s="269"/>
      <c r="E268" s="269"/>
      <c r="F268" s="269"/>
      <c r="G268" s="125"/>
      <c r="H268" s="125"/>
      <c r="I268" s="126">
        <v>0</v>
      </c>
      <c r="J268" s="126"/>
      <c r="K268" s="126"/>
    </row>
    <row r="269" spans="1:11" x14ac:dyDescent="0.2">
      <c r="A269" s="160">
        <v>3241</v>
      </c>
      <c r="B269" s="120"/>
      <c r="C269" s="269" t="s">
        <v>213</v>
      </c>
      <c r="D269" s="269"/>
      <c r="E269" s="269"/>
      <c r="F269" s="269"/>
      <c r="G269" s="125"/>
      <c r="H269" s="125"/>
      <c r="I269" s="126">
        <v>4800</v>
      </c>
      <c r="J269" s="126"/>
      <c r="K269" s="126"/>
    </row>
    <row r="270" spans="1:11" x14ac:dyDescent="0.2">
      <c r="A270" s="160">
        <v>3293</v>
      </c>
      <c r="B270" s="123"/>
      <c r="C270" s="269" t="s">
        <v>243</v>
      </c>
      <c r="D270" s="269"/>
      <c r="E270" s="269"/>
      <c r="F270" s="269"/>
      <c r="G270" s="125"/>
      <c r="H270" s="125"/>
      <c r="I270" s="126">
        <v>0</v>
      </c>
      <c r="J270" s="126"/>
      <c r="K270" s="126"/>
    </row>
    <row r="271" spans="1:11" x14ac:dyDescent="0.2">
      <c r="A271" s="160">
        <v>3299</v>
      </c>
      <c r="B271" s="123"/>
      <c r="C271" s="269" t="s">
        <v>244</v>
      </c>
      <c r="D271" s="269"/>
      <c r="E271" s="269"/>
      <c r="F271" s="269"/>
      <c r="G271" s="125"/>
      <c r="H271" s="125"/>
      <c r="I271" s="126">
        <v>0</v>
      </c>
      <c r="J271" s="126"/>
      <c r="K271" s="126"/>
    </row>
    <row r="272" spans="1:11" x14ac:dyDescent="0.2">
      <c r="A272" s="119">
        <v>4</v>
      </c>
      <c r="B272" s="123"/>
      <c r="C272" s="243" t="s">
        <v>141</v>
      </c>
      <c r="D272" s="243"/>
      <c r="E272" s="243"/>
      <c r="F272" s="243"/>
      <c r="G272" s="124">
        <f>SUM(G273)</f>
        <v>1327</v>
      </c>
      <c r="H272" s="125"/>
      <c r="I272" s="126"/>
      <c r="J272" s="126"/>
      <c r="K272" s="126"/>
    </row>
    <row r="273" spans="1:11" x14ac:dyDescent="0.2">
      <c r="A273" s="165">
        <v>42</v>
      </c>
      <c r="B273" s="127"/>
      <c r="C273" s="245" t="s">
        <v>23</v>
      </c>
      <c r="D273" s="245"/>
      <c r="E273" s="245"/>
      <c r="F273" s="245"/>
      <c r="G273" s="122">
        <v>1327</v>
      </c>
      <c r="H273" s="128"/>
      <c r="I273" s="112">
        <f>SUM(I274)</f>
        <v>0</v>
      </c>
      <c r="J273" s="112">
        <f>SUM(J274)</f>
        <v>0</v>
      </c>
      <c r="K273" s="112">
        <f>SUM(K274)</f>
        <v>0</v>
      </c>
    </row>
    <row r="274" spans="1:11" x14ac:dyDescent="0.2">
      <c r="A274" s="160">
        <v>4226</v>
      </c>
      <c r="B274" s="123"/>
      <c r="C274" s="269" t="s">
        <v>245</v>
      </c>
      <c r="D274" s="269"/>
      <c r="E274" s="269"/>
      <c r="F274" s="269"/>
      <c r="G274" s="125"/>
      <c r="H274" s="125"/>
      <c r="I274" s="126">
        <v>0</v>
      </c>
      <c r="J274" s="126"/>
      <c r="K274" s="126"/>
    </row>
    <row r="275" spans="1:11" x14ac:dyDescent="0.2">
      <c r="A275" s="167"/>
      <c r="B275" s="167"/>
      <c r="C275" s="276"/>
      <c r="D275" s="277"/>
      <c r="E275" s="277"/>
      <c r="F275" s="278"/>
      <c r="G275" s="168"/>
      <c r="H275" s="168"/>
      <c r="I275" s="168"/>
      <c r="J275" s="168"/>
      <c r="K275" s="168"/>
    </row>
    <row r="276" spans="1:11" x14ac:dyDescent="0.2">
      <c r="A276" s="167"/>
      <c r="B276" s="167"/>
      <c r="C276" s="276"/>
      <c r="D276" s="277"/>
      <c r="E276" s="277"/>
      <c r="F276" s="278"/>
      <c r="G276" s="168"/>
      <c r="H276" s="168"/>
      <c r="I276" s="168"/>
      <c r="J276" s="168"/>
      <c r="K276" s="168"/>
    </row>
    <row r="277" spans="1:11" x14ac:dyDescent="0.2">
      <c r="A277" s="160"/>
      <c r="B277" s="120"/>
      <c r="C277" s="252"/>
      <c r="D277" s="253"/>
      <c r="E277" s="253"/>
      <c r="F277" s="254"/>
      <c r="G277" s="125"/>
      <c r="H277" s="125"/>
      <c r="I277" s="126"/>
      <c r="J277" s="126"/>
      <c r="K277" s="126"/>
    </row>
    <row r="278" spans="1:11" x14ac:dyDescent="0.2">
      <c r="A278" s="227" t="s">
        <v>153</v>
      </c>
      <c r="B278" s="227"/>
      <c r="C278" s="227"/>
      <c r="D278" s="227"/>
      <c r="E278" s="227"/>
      <c r="F278" s="227"/>
      <c r="G278" s="108">
        <f>SUM(G279)</f>
        <v>2655</v>
      </c>
      <c r="H278" s="108">
        <f>SUM(H279)</f>
        <v>12000</v>
      </c>
      <c r="I278" s="108">
        <f t="shared" ref="I278:K279" si="18">SUM(I279)</f>
        <v>12000</v>
      </c>
      <c r="J278" s="108">
        <f t="shared" si="18"/>
        <v>12000</v>
      </c>
      <c r="K278" s="108">
        <f t="shared" si="18"/>
        <v>12000</v>
      </c>
    </row>
    <row r="279" spans="1:11" x14ac:dyDescent="0.2">
      <c r="A279" s="109" t="s">
        <v>122</v>
      </c>
      <c r="B279" s="109" t="s">
        <v>123</v>
      </c>
      <c r="C279" s="243" t="s">
        <v>124</v>
      </c>
      <c r="D279" s="243"/>
      <c r="E279" s="243"/>
      <c r="F279" s="243"/>
      <c r="G279" s="110">
        <f>SUM(G280)</f>
        <v>2655</v>
      </c>
      <c r="H279" s="110">
        <f>SUM(H280)</f>
        <v>12000</v>
      </c>
      <c r="I279" s="110">
        <f t="shared" si="18"/>
        <v>12000</v>
      </c>
      <c r="J279" s="110">
        <f t="shared" si="18"/>
        <v>12000</v>
      </c>
      <c r="K279" s="110">
        <f t="shared" si="18"/>
        <v>12000</v>
      </c>
    </row>
    <row r="280" spans="1:11" x14ac:dyDescent="0.2">
      <c r="A280" s="111" t="s">
        <v>127</v>
      </c>
      <c r="B280" s="111" t="s">
        <v>123</v>
      </c>
      <c r="C280" s="217" t="s">
        <v>128</v>
      </c>
      <c r="D280" s="218"/>
      <c r="E280" s="218"/>
      <c r="F280" s="219"/>
      <c r="G280" s="112">
        <v>2655</v>
      </c>
      <c r="H280" s="112">
        <v>12000</v>
      </c>
      <c r="I280" s="112">
        <f>SUM(I281:I282)</f>
        <v>12000</v>
      </c>
      <c r="J280" s="112">
        <f>SUM(I280)</f>
        <v>12000</v>
      </c>
      <c r="K280" s="112">
        <f>SUM(I280)</f>
        <v>12000</v>
      </c>
    </row>
    <row r="281" spans="1:11" x14ac:dyDescent="0.2">
      <c r="A281" s="160">
        <v>3237</v>
      </c>
      <c r="B281" s="163"/>
      <c r="C281" s="269" t="s">
        <v>192</v>
      </c>
      <c r="D281" s="269"/>
      <c r="E281" s="269"/>
      <c r="F281" s="269"/>
      <c r="G281" s="125"/>
      <c r="H281" s="125"/>
      <c r="I281" s="126">
        <v>12000</v>
      </c>
      <c r="J281" s="110"/>
      <c r="K281" s="110"/>
    </row>
    <row r="282" spans="1:11" x14ac:dyDescent="0.2">
      <c r="A282" s="160">
        <v>3295</v>
      </c>
      <c r="B282" s="120"/>
      <c r="C282" s="262" t="s">
        <v>204</v>
      </c>
      <c r="D282" s="262"/>
      <c r="E282" s="262"/>
      <c r="F282" s="262"/>
      <c r="G282" s="126"/>
      <c r="H282" s="126"/>
      <c r="I282" s="126">
        <v>0</v>
      </c>
      <c r="J282" s="126"/>
      <c r="K282" s="126"/>
    </row>
    <row r="283" spans="1:11" x14ac:dyDescent="0.2">
      <c r="A283" s="160"/>
      <c r="B283" s="120"/>
      <c r="C283" s="252"/>
      <c r="D283" s="253"/>
      <c r="E283" s="253"/>
      <c r="F283" s="254"/>
      <c r="G283" s="126"/>
      <c r="H283" s="126"/>
      <c r="I283" s="126"/>
      <c r="J283" s="126"/>
      <c r="K283" s="126"/>
    </row>
    <row r="284" spans="1:11" x14ac:dyDescent="0.2">
      <c r="A284" s="244" t="s">
        <v>154</v>
      </c>
      <c r="B284" s="244"/>
      <c r="C284" s="244"/>
      <c r="D284" s="244"/>
      <c r="E284" s="244"/>
      <c r="F284" s="244"/>
      <c r="G284" s="107">
        <f>SUM(G285+G291+G298+G303+G272+G307)</f>
        <v>3962</v>
      </c>
      <c r="H284" s="107">
        <f>SUM(H285+H291+H298+H303)</f>
        <v>30131</v>
      </c>
      <c r="I284" s="107">
        <f>SUM(I285+I291+I298+I303)</f>
        <v>3540</v>
      </c>
      <c r="J284" s="107">
        <f>SUM(J298+J291)</f>
        <v>1540</v>
      </c>
      <c r="K284" s="107">
        <f>SUM(K298+K291)</f>
        <v>1540</v>
      </c>
    </row>
    <row r="285" spans="1:11" x14ac:dyDescent="0.2">
      <c r="A285" s="227" t="s">
        <v>147</v>
      </c>
      <c r="B285" s="227"/>
      <c r="C285" s="227"/>
      <c r="D285" s="227"/>
      <c r="E285" s="227"/>
      <c r="F285" s="227"/>
      <c r="G285" s="108">
        <f>SUM(G286)</f>
        <v>0</v>
      </c>
      <c r="H285" s="108">
        <f>SUM(H286)</f>
        <v>9300</v>
      </c>
      <c r="I285" s="108">
        <f t="shared" ref="I285:K286" si="19">SUM(I286)</f>
        <v>0</v>
      </c>
      <c r="J285" s="108">
        <f t="shared" si="19"/>
        <v>0</v>
      </c>
      <c r="K285" s="108">
        <f t="shared" si="19"/>
        <v>0</v>
      </c>
    </row>
    <row r="286" spans="1:11" x14ac:dyDescent="0.2">
      <c r="A286" s="109" t="s">
        <v>140</v>
      </c>
      <c r="B286" s="109"/>
      <c r="C286" s="240" t="s">
        <v>141</v>
      </c>
      <c r="D286" s="241"/>
      <c r="E286" s="241"/>
      <c r="F286" s="242"/>
      <c r="G286" s="110">
        <f>SUM(G287)</f>
        <v>0</v>
      </c>
      <c r="H286" s="110">
        <f>SUM(H287)</f>
        <v>9300</v>
      </c>
      <c r="I286" s="110">
        <f t="shared" si="19"/>
        <v>0</v>
      </c>
      <c r="J286" s="110">
        <f t="shared" si="19"/>
        <v>0</v>
      </c>
      <c r="K286" s="110">
        <f t="shared" si="19"/>
        <v>0</v>
      </c>
    </row>
    <row r="287" spans="1:11" x14ac:dyDescent="0.2">
      <c r="A287" s="111" t="s">
        <v>155</v>
      </c>
      <c r="B287" s="111"/>
      <c r="C287" s="234" t="s">
        <v>156</v>
      </c>
      <c r="D287" s="235"/>
      <c r="E287" s="235"/>
      <c r="F287" s="236"/>
      <c r="G287" s="112">
        <v>0</v>
      </c>
      <c r="H287" s="112">
        <v>9300</v>
      </c>
      <c r="I287" s="112">
        <f>SUM(I288:I290)</f>
        <v>0</v>
      </c>
      <c r="J287" s="112">
        <v>0</v>
      </c>
      <c r="K287" s="112">
        <v>0</v>
      </c>
    </row>
    <row r="288" spans="1:11" x14ac:dyDescent="0.2">
      <c r="A288" s="120" t="s">
        <v>246</v>
      </c>
      <c r="B288" s="120"/>
      <c r="C288" s="283" t="s">
        <v>220</v>
      </c>
      <c r="D288" s="284"/>
      <c r="E288" s="284"/>
      <c r="F288" s="285"/>
      <c r="G288" s="126"/>
      <c r="H288" s="126"/>
      <c r="I288" s="126">
        <v>0</v>
      </c>
      <c r="J288" s="126"/>
      <c r="K288" s="126"/>
    </row>
    <row r="289" spans="1:11" x14ac:dyDescent="0.2">
      <c r="A289" s="160">
        <v>4222</v>
      </c>
      <c r="B289" s="123"/>
      <c r="C289" s="266" t="s">
        <v>247</v>
      </c>
      <c r="D289" s="267"/>
      <c r="E289" s="267"/>
      <c r="F289" s="268"/>
      <c r="G289" s="125"/>
      <c r="H289" s="125"/>
      <c r="I289" s="126">
        <v>0</v>
      </c>
      <c r="J289" s="126"/>
      <c r="K289" s="126"/>
    </row>
    <row r="290" spans="1:11" x14ac:dyDescent="0.2">
      <c r="A290" s="160">
        <v>4227</v>
      </c>
      <c r="B290" s="120"/>
      <c r="C290" s="283" t="s">
        <v>219</v>
      </c>
      <c r="D290" s="284"/>
      <c r="E290" s="284"/>
      <c r="F290" s="285"/>
      <c r="G290" s="126"/>
      <c r="H290" s="126"/>
      <c r="I290" s="126">
        <v>0</v>
      </c>
      <c r="J290" s="126"/>
      <c r="K290" s="126"/>
    </row>
    <row r="291" spans="1:11" x14ac:dyDescent="0.2">
      <c r="A291" s="237" t="s">
        <v>157</v>
      </c>
      <c r="B291" s="238"/>
      <c r="C291" s="238"/>
      <c r="D291" s="238"/>
      <c r="E291" s="238"/>
      <c r="F291" s="239"/>
      <c r="G291" s="108">
        <f>SUM(G292)</f>
        <v>1277</v>
      </c>
      <c r="H291" s="108">
        <f>SUM(H292)</f>
        <v>7000</v>
      </c>
      <c r="I291" s="108">
        <f t="shared" ref="I291:K292" si="20">SUM(I292)</f>
        <v>2000</v>
      </c>
      <c r="J291" s="108">
        <f t="shared" si="20"/>
        <v>0</v>
      </c>
      <c r="K291" s="108">
        <f t="shared" si="20"/>
        <v>0</v>
      </c>
    </row>
    <row r="292" spans="1:11" x14ac:dyDescent="0.2">
      <c r="A292" s="109" t="s">
        <v>140</v>
      </c>
      <c r="B292" s="109"/>
      <c r="C292" s="240" t="s">
        <v>141</v>
      </c>
      <c r="D292" s="241"/>
      <c r="E292" s="241"/>
      <c r="F292" s="242"/>
      <c r="G292" s="110">
        <f>SUM(G293)</f>
        <v>1277</v>
      </c>
      <c r="H292" s="110">
        <f>SUM(H293)</f>
        <v>7000</v>
      </c>
      <c r="I292" s="110">
        <f t="shared" si="20"/>
        <v>2000</v>
      </c>
      <c r="J292" s="110">
        <f t="shared" si="20"/>
        <v>0</v>
      </c>
      <c r="K292" s="110">
        <f t="shared" si="20"/>
        <v>0</v>
      </c>
    </row>
    <row r="293" spans="1:11" x14ac:dyDescent="0.2">
      <c r="A293" s="111" t="s">
        <v>155</v>
      </c>
      <c r="B293" s="111"/>
      <c r="C293" s="234" t="s">
        <v>156</v>
      </c>
      <c r="D293" s="235"/>
      <c r="E293" s="235"/>
      <c r="F293" s="236"/>
      <c r="G293" s="112">
        <v>1277</v>
      </c>
      <c r="H293" s="112">
        <v>7000</v>
      </c>
      <c r="I293" s="112">
        <f>SUM(I294:I297)</f>
        <v>2000</v>
      </c>
      <c r="J293" s="112">
        <v>0</v>
      </c>
      <c r="K293" s="112">
        <v>0</v>
      </c>
    </row>
    <row r="294" spans="1:11" x14ac:dyDescent="0.2">
      <c r="A294" s="120" t="s">
        <v>246</v>
      </c>
      <c r="B294" s="120"/>
      <c r="C294" s="283" t="s">
        <v>220</v>
      </c>
      <c r="D294" s="284"/>
      <c r="E294" s="284"/>
      <c r="F294" s="285"/>
      <c r="G294" s="126"/>
      <c r="H294" s="126"/>
      <c r="I294" s="126">
        <v>1000</v>
      </c>
      <c r="J294" s="126"/>
      <c r="K294" s="126"/>
    </row>
    <row r="295" spans="1:11" x14ac:dyDescent="0.2">
      <c r="A295" s="160">
        <v>4222</v>
      </c>
      <c r="B295" s="123"/>
      <c r="C295" s="266" t="s">
        <v>247</v>
      </c>
      <c r="D295" s="267"/>
      <c r="E295" s="267"/>
      <c r="F295" s="268"/>
      <c r="G295" s="125"/>
      <c r="H295" s="125"/>
      <c r="I295" s="126">
        <v>0</v>
      </c>
      <c r="J295" s="126"/>
      <c r="K295" s="126"/>
    </row>
    <row r="296" spans="1:11" x14ac:dyDescent="0.2">
      <c r="A296" s="160">
        <v>4227</v>
      </c>
      <c r="B296" s="120"/>
      <c r="C296" s="283" t="s">
        <v>219</v>
      </c>
      <c r="D296" s="284"/>
      <c r="E296" s="284"/>
      <c r="F296" s="285"/>
      <c r="G296" s="126"/>
      <c r="H296" s="126"/>
      <c r="I296" s="126">
        <v>1000</v>
      </c>
      <c r="J296" s="126"/>
      <c r="K296" s="126"/>
    </row>
    <row r="297" spans="1:11" x14ac:dyDescent="0.2">
      <c r="A297" s="160">
        <v>4262</v>
      </c>
      <c r="B297" s="123"/>
      <c r="C297" s="279" t="s">
        <v>218</v>
      </c>
      <c r="D297" s="279"/>
      <c r="E297" s="279"/>
      <c r="F297" s="279"/>
      <c r="G297" s="169"/>
      <c r="H297" s="169"/>
      <c r="I297" s="126">
        <v>0</v>
      </c>
      <c r="J297" s="126"/>
      <c r="K297" s="126"/>
    </row>
    <row r="298" spans="1:11" x14ac:dyDescent="0.2">
      <c r="A298" s="227" t="s">
        <v>158</v>
      </c>
      <c r="B298" s="227"/>
      <c r="C298" s="227"/>
      <c r="D298" s="227"/>
      <c r="E298" s="227"/>
      <c r="F298" s="227"/>
      <c r="G298" s="108">
        <f>SUM(G299)</f>
        <v>389</v>
      </c>
      <c r="H298" s="108">
        <f>SUM(H299)</f>
        <v>531</v>
      </c>
      <c r="I298" s="108">
        <f t="shared" ref="I298:K299" si="21">SUM(I299)</f>
        <v>1540</v>
      </c>
      <c r="J298" s="108">
        <f t="shared" si="21"/>
        <v>1540</v>
      </c>
      <c r="K298" s="108">
        <f t="shared" si="21"/>
        <v>1540</v>
      </c>
    </row>
    <row r="299" spans="1:11" x14ac:dyDescent="0.2">
      <c r="A299" s="109" t="s">
        <v>140</v>
      </c>
      <c r="B299" s="109"/>
      <c r="C299" s="231" t="s">
        <v>159</v>
      </c>
      <c r="D299" s="232"/>
      <c r="E299" s="232"/>
      <c r="F299" s="233"/>
      <c r="G299" s="110">
        <f>SUM(G300)</f>
        <v>389</v>
      </c>
      <c r="H299" s="110">
        <f>SUM(H300)</f>
        <v>531</v>
      </c>
      <c r="I299" s="110">
        <f t="shared" si="21"/>
        <v>1540</v>
      </c>
      <c r="J299" s="110">
        <f t="shared" si="21"/>
        <v>1540</v>
      </c>
      <c r="K299" s="110">
        <f t="shared" si="21"/>
        <v>1540</v>
      </c>
    </row>
    <row r="300" spans="1:11" x14ac:dyDescent="0.2">
      <c r="A300" s="111" t="s">
        <v>155</v>
      </c>
      <c r="B300" s="111"/>
      <c r="C300" s="223" t="s">
        <v>156</v>
      </c>
      <c r="D300" s="223"/>
      <c r="E300" s="223"/>
      <c r="F300" s="223"/>
      <c r="G300" s="112">
        <v>389</v>
      </c>
      <c r="H300" s="112">
        <v>531</v>
      </c>
      <c r="I300" s="112">
        <f>SUM(I301:I302)</f>
        <v>1540</v>
      </c>
      <c r="J300" s="112">
        <f>SUM(I300)</f>
        <v>1540</v>
      </c>
      <c r="K300" s="112">
        <f>SUM(J300)</f>
        <v>1540</v>
      </c>
    </row>
    <row r="301" spans="1:11" x14ac:dyDescent="0.2">
      <c r="A301" s="120" t="s">
        <v>246</v>
      </c>
      <c r="B301" s="120"/>
      <c r="C301" s="262" t="s">
        <v>220</v>
      </c>
      <c r="D301" s="262"/>
      <c r="E301" s="262"/>
      <c r="F301" s="262"/>
      <c r="G301" s="126"/>
      <c r="H301" s="126"/>
      <c r="I301" s="126">
        <v>0</v>
      </c>
      <c r="J301" s="126"/>
      <c r="K301" s="126"/>
    </row>
    <row r="302" spans="1:11" x14ac:dyDescent="0.2">
      <c r="A302" s="160">
        <v>4227</v>
      </c>
      <c r="B302" s="120"/>
      <c r="C302" s="262" t="s">
        <v>219</v>
      </c>
      <c r="D302" s="262"/>
      <c r="E302" s="262"/>
      <c r="F302" s="262"/>
      <c r="G302" s="126"/>
      <c r="H302" s="126"/>
      <c r="I302" s="126">
        <v>1540</v>
      </c>
      <c r="J302" s="126"/>
      <c r="K302" s="126"/>
    </row>
    <row r="303" spans="1:11" x14ac:dyDescent="0.2">
      <c r="A303" s="227" t="s">
        <v>160</v>
      </c>
      <c r="B303" s="227"/>
      <c r="C303" s="227"/>
      <c r="D303" s="227"/>
      <c r="E303" s="227"/>
      <c r="F303" s="227"/>
      <c r="G303" s="108">
        <f>SUM(G304)</f>
        <v>0</v>
      </c>
      <c r="H303" s="108">
        <f>SUM(H304)</f>
        <v>13300</v>
      </c>
      <c r="I303" s="108">
        <f t="shared" ref="I303:K304" si="22">SUM(I304)</f>
        <v>0</v>
      </c>
      <c r="J303" s="108">
        <f t="shared" si="22"/>
        <v>0</v>
      </c>
      <c r="K303" s="108">
        <f t="shared" si="22"/>
        <v>0</v>
      </c>
    </row>
    <row r="304" spans="1:11" x14ac:dyDescent="0.2">
      <c r="A304" s="109" t="s">
        <v>140</v>
      </c>
      <c r="B304" s="109"/>
      <c r="C304" s="222" t="s">
        <v>141</v>
      </c>
      <c r="D304" s="222"/>
      <c r="E304" s="222"/>
      <c r="F304" s="222"/>
      <c r="G304" s="124">
        <f>SUM(G305)</f>
        <v>0</v>
      </c>
      <c r="H304" s="124">
        <f>SUM(H305)</f>
        <v>13300</v>
      </c>
      <c r="I304" s="110">
        <f t="shared" si="22"/>
        <v>0</v>
      </c>
      <c r="J304" s="110">
        <f t="shared" si="22"/>
        <v>0</v>
      </c>
      <c r="K304" s="110">
        <f t="shared" si="22"/>
        <v>0</v>
      </c>
    </row>
    <row r="305" spans="1:11" x14ac:dyDescent="0.2">
      <c r="A305" s="111" t="s">
        <v>155</v>
      </c>
      <c r="B305" s="111"/>
      <c r="C305" s="223" t="s">
        <v>156</v>
      </c>
      <c r="D305" s="223"/>
      <c r="E305" s="223"/>
      <c r="F305" s="223"/>
      <c r="G305" s="112">
        <v>0</v>
      </c>
      <c r="H305" s="112">
        <v>13300</v>
      </c>
      <c r="I305" s="112">
        <f>SUM(I306)</f>
        <v>0</v>
      </c>
      <c r="J305" s="112">
        <v>0</v>
      </c>
      <c r="K305" s="112">
        <v>0</v>
      </c>
    </row>
    <row r="306" spans="1:11" x14ac:dyDescent="0.2">
      <c r="A306" s="160">
        <v>4227</v>
      </c>
      <c r="B306" s="163"/>
      <c r="C306" s="269" t="s">
        <v>219</v>
      </c>
      <c r="D306" s="269"/>
      <c r="E306" s="269"/>
      <c r="F306" s="269"/>
      <c r="G306" s="125"/>
      <c r="H306" s="125"/>
      <c r="I306" s="126">
        <v>0</v>
      </c>
      <c r="J306" s="110"/>
      <c r="K306" s="110"/>
    </row>
    <row r="307" spans="1:11" x14ac:dyDescent="0.2">
      <c r="A307" s="227" t="s">
        <v>271</v>
      </c>
      <c r="B307" s="227"/>
      <c r="C307" s="227"/>
      <c r="D307" s="227"/>
      <c r="E307" s="227"/>
      <c r="F307" s="227"/>
      <c r="G307" s="108">
        <f>SUM(G308)</f>
        <v>969</v>
      </c>
      <c r="H307" s="108">
        <f>SUM(H308)</f>
        <v>0</v>
      </c>
      <c r="I307" s="108">
        <f t="shared" ref="I307:K308" si="23">SUM(I308)</f>
        <v>0</v>
      </c>
      <c r="J307" s="108">
        <f t="shared" si="23"/>
        <v>0</v>
      </c>
      <c r="K307" s="108">
        <f t="shared" si="23"/>
        <v>0</v>
      </c>
    </row>
    <row r="308" spans="1:11" x14ac:dyDescent="0.2">
      <c r="A308" s="109" t="s">
        <v>140</v>
      </c>
      <c r="B308" s="109"/>
      <c r="C308" s="222" t="s">
        <v>141</v>
      </c>
      <c r="D308" s="222"/>
      <c r="E308" s="222"/>
      <c r="F308" s="222"/>
      <c r="G308" s="124">
        <f>SUM(G309)</f>
        <v>969</v>
      </c>
      <c r="H308" s="124">
        <f>SUM(H309)</f>
        <v>0</v>
      </c>
      <c r="I308" s="110">
        <f t="shared" si="23"/>
        <v>0</v>
      </c>
      <c r="J308" s="110">
        <f t="shared" si="23"/>
        <v>0</v>
      </c>
      <c r="K308" s="110">
        <f t="shared" si="23"/>
        <v>0</v>
      </c>
    </row>
    <row r="309" spans="1:11" x14ac:dyDescent="0.2">
      <c r="A309" s="111" t="s">
        <v>155</v>
      </c>
      <c r="B309" s="111"/>
      <c r="C309" s="223" t="s">
        <v>156</v>
      </c>
      <c r="D309" s="223"/>
      <c r="E309" s="223"/>
      <c r="F309" s="223"/>
      <c r="G309" s="112">
        <v>969</v>
      </c>
      <c r="H309" s="112">
        <v>0</v>
      </c>
      <c r="I309" s="112">
        <f>SUM(I310)</f>
        <v>0</v>
      </c>
      <c r="J309" s="112">
        <v>0</v>
      </c>
      <c r="K309" s="112">
        <v>0</v>
      </c>
    </row>
    <row r="310" spans="1:11" x14ac:dyDescent="0.2">
      <c r="A310" s="160">
        <v>4227</v>
      </c>
      <c r="B310" s="163"/>
      <c r="C310" s="269" t="s">
        <v>219</v>
      </c>
      <c r="D310" s="269"/>
      <c r="E310" s="269"/>
      <c r="F310" s="269"/>
      <c r="G310" s="125"/>
      <c r="H310" s="125"/>
      <c r="I310" s="126">
        <v>0</v>
      </c>
      <c r="J310" s="110"/>
      <c r="K310" s="110"/>
    </row>
    <row r="311" spans="1:11" x14ac:dyDescent="0.2">
      <c r="A311" s="167"/>
      <c r="B311" s="167"/>
      <c r="C311" s="280"/>
      <c r="D311" s="281"/>
      <c r="E311" s="281"/>
      <c r="F311" s="282"/>
      <c r="G311" s="168"/>
      <c r="H311" s="168"/>
      <c r="I311" s="168"/>
      <c r="J311" s="168"/>
      <c r="K311" s="168"/>
    </row>
    <row r="312" spans="1:11" x14ac:dyDescent="0.2">
      <c r="A312" s="228" t="s">
        <v>162</v>
      </c>
      <c r="B312" s="229"/>
      <c r="C312" s="229"/>
      <c r="D312" s="229"/>
      <c r="E312" s="229"/>
      <c r="F312" s="230"/>
      <c r="G312" s="129">
        <f>SUM(G313)</f>
        <v>0</v>
      </c>
      <c r="H312" s="129">
        <f>SUM(H313)</f>
        <v>0</v>
      </c>
      <c r="I312" s="135">
        <f>SUM(I313)</f>
        <v>0</v>
      </c>
      <c r="J312" s="135">
        <f>SUM(J313)</f>
        <v>0</v>
      </c>
      <c r="K312" s="135">
        <f>SUM(K313)</f>
        <v>0</v>
      </c>
    </row>
    <row r="313" spans="1:11" x14ac:dyDescent="0.2">
      <c r="A313" s="221" t="s">
        <v>161</v>
      </c>
      <c r="B313" s="221"/>
      <c r="C313" s="221"/>
      <c r="D313" s="221"/>
      <c r="E313" s="221"/>
      <c r="F313" s="221"/>
      <c r="G313" s="130">
        <f>SUM(G314)</f>
        <v>0</v>
      </c>
      <c r="H313" s="130">
        <f>SUM(H314)</f>
        <v>0</v>
      </c>
      <c r="I313" s="136">
        <f>SUM(I316:I318)</f>
        <v>0</v>
      </c>
      <c r="J313" s="136">
        <v>0</v>
      </c>
      <c r="K313" s="136">
        <f>SUM(M317)</f>
        <v>0</v>
      </c>
    </row>
    <row r="314" spans="1:11" x14ac:dyDescent="0.2">
      <c r="A314" s="131">
        <v>3</v>
      </c>
      <c r="B314" s="131"/>
      <c r="C314" s="214" t="s">
        <v>21</v>
      </c>
      <c r="D314" s="215"/>
      <c r="E314" s="215"/>
      <c r="F314" s="216"/>
      <c r="G314" s="132">
        <f>SUM(G315)</f>
        <v>0</v>
      </c>
      <c r="H314" s="132">
        <f>SUM(H315)</f>
        <v>0</v>
      </c>
      <c r="I314" s="137"/>
      <c r="J314" s="137"/>
      <c r="K314" s="137"/>
    </row>
    <row r="315" spans="1:11" x14ac:dyDescent="0.2">
      <c r="A315" s="133">
        <v>32</v>
      </c>
      <c r="B315" s="133"/>
      <c r="C315" s="217" t="s">
        <v>128</v>
      </c>
      <c r="D315" s="218"/>
      <c r="E315" s="218"/>
      <c r="F315" s="219"/>
      <c r="G315" s="134">
        <v>0</v>
      </c>
      <c r="H315" s="134">
        <v>0</v>
      </c>
      <c r="I315" s="138">
        <f>SUM(I316:I318)</f>
        <v>0</v>
      </c>
      <c r="J315" s="138"/>
      <c r="K315" s="138"/>
    </row>
    <row r="316" spans="1:11" x14ac:dyDescent="0.2">
      <c r="A316" s="173" t="s">
        <v>249</v>
      </c>
      <c r="B316" s="171"/>
      <c r="C316" s="272" t="s">
        <v>181</v>
      </c>
      <c r="D316" s="272"/>
      <c r="E316" s="272"/>
      <c r="F316" s="272"/>
      <c r="G316" s="174"/>
      <c r="H316" s="174"/>
      <c r="I316" s="175">
        <v>0</v>
      </c>
      <c r="J316" s="175"/>
      <c r="K316" s="175"/>
    </row>
    <row r="317" spans="1:11" x14ac:dyDescent="0.2">
      <c r="A317" s="173" t="s">
        <v>250</v>
      </c>
      <c r="B317" s="171"/>
      <c r="C317" s="272" t="s">
        <v>251</v>
      </c>
      <c r="D317" s="272"/>
      <c r="E317" s="272"/>
      <c r="F317" s="272"/>
      <c r="G317" s="174"/>
      <c r="H317" s="174"/>
      <c r="I317" s="175">
        <v>0</v>
      </c>
      <c r="J317" s="175"/>
      <c r="K317" s="175"/>
    </row>
    <row r="318" spans="1:11" x14ac:dyDescent="0.2">
      <c r="A318" s="160">
        <v>3299</v>
      </c>
      <c r="B318" s="171"/>
      <c r="C318" s="269" t="s">
        <v>244</v>
      </c>
      <c r="D318" s="269"/>
      <c r="E318" s="269"/>
      <c r="F318" s="269"/>
      <c r="G318" s="125"/>
      <c r="H318" s="125"/>
      <c r="I318" s="175">
        <v>0</v>
      </c>
      <c r="J318" s="175"/>
      <c r="K318" s="175"/>
    </row>
    <row r="319" spans="1:11" x14ac:dyDescent="0.2">
      <c r="A319" s="173"/>
      <c r="B319" s="173"/>
      <c r="C319" s="272"/>
      <c r="D319" s="272"/>
      <c r="E319" s="272"/>
      <c r="F319" s="272"/>
      <c r="G319" s="174"/>
      <c r="H319" s="174"/>
      <c r="I319" s="175"/>
      <c r="J319" s="175"/>
      <c r="K319" s="175"/>
    </row>
    <row r="320" spans="1:11" x14ac:dyDescent="0.2">
      <c r="A320" s="173"/>
      <c r="B320" s="173"/>
      <c r="C320" s="272"/>
      <c r="D320" s="272"/>
      <c r="E320" s="272"/>
      <c r="F320" s="272"/>
      <c r="G320" s="174"/>
      <c r="H320" s="174"/>
      <c r="I320" s="175"/>
      <c r="J320" s="175"/>
      <c r="K320" s="175"/>
    </row>
    <row r="321" spans="1:11" x14ac:dyDescent="0.2">
      <c r="A321" s="173"/>
      <c r="B321" s="173"/>
      <c r="C321" s="272"/>
      <c r="D321" s="272"/>
      <c r="E321" s="272"/>
      <c r="F321" s="272"/>
      <c r="G321" s="174"/>
      <c r="H321" s="174"/>
      <c r="I321" s="175"/>
      <c r="J321" s="175"/>
      <c r="K321" s="175"/>
    </row>
    <row r="322" spans="1:11" x14ac:dyDescent="0.2">
      <c r="A322" s="220" t="s">
        <v>163</v>
      </c>
      <c r="B322" s="220"/>
      <c r="C322" s="220"/>
      <c r="D322" s="220"/>
      <c r="E322" s="220"/>
      <c r="F322" s="220"/>
      <c r="G322" s="129">
        <f>SUM(G323)</f>
        <v>7618</v>
      </c>
      <c r="H322" s="129">
        <f>SUM(H323)</f>
        <v>1850</v>
      </c>
      <c r="I322" s="135">
        <f>SUM(I323)</f>
        <v>0</v>
      </c>
      <c r="J322" s="135">
        <f>SUM(J323)</f>
        <v>0</v>
      </c>
      <c r="K322" s="135">
        <f>SUM(K323)</f>
        <v>0</v>
      </c>
    </row>
    <row r="323" spans="1:11" x14ac:dyDescent="0.2">
      <c r="A323" s="221" t="s">
        <v>161</v>
      </c>
      <c r="B323" s="221"/>
      <c r="C323" s="221"/>
      <c r="D323" s="221"/>
      <c r="E323" s="221"/>
      <c r="F323" s="221"/>
      <c r="G323" s="130">
        <f>SUM(G324)</f>
        <v>7618</v>
      </c>
      <c r="H323" s="130">
        <f>SUM(H324)</f>
        <v>1850</v>
      </c>
      <c r="I323" s="136">
        <f>SUM(I326:I331)</f>
        <v>0</v>
      </c>
      <c r="J323" s="136">
        <v>0</v>
      </c>
      <c r="K323" s="136">
        <f>SUM(M327)</f>
        <v>0</v>
      </c>
    </row>
    <row r="324" spans="1:11" x14ac:dyDescent="0.2">
      <c r="A324" s="131">
        <v>3</v>
      </c>
      <c r="B324" s="131"/>
      <c r="C324" s="214" t="s">
        <v>21</v>
      </c>
      <c r="D324" s="215"/>
      <c r="E324" s="215"/>
      <c r="F324" s="216"/>
      <c r="G324" s="132">
        <f>SUM(G325)</f>
        <v>7618</v>
      </c>
      <c r="H324" s="132">
        <f>SUM(H325)</f>
        <v>1850</v>
      </c>
      <c r="I324" s="137">
        <f>SUM(I325)</f>
        <v>0</v>
      </c>
      <c r="J324" s="137"/>
      <c r="K324" s="137"/>
    </row>
    <row r="325" spans="1:11" x14ac:dyDescent="0.2">
      <c r="A325" s="139">
        <v>32</v>
      </c>
      <c r="B325" s="139"/>
      <c r="C325" s="217" t="s">
        <v>128</v>
      </c>
      <c r="D325" s="218"/>
      <c r="E325" s="218"/>
      <c r="F325" s="219"/>
      <c r="G325" s="140">
        <v>7618</v>
      </c>
      <c r="H325" s="140">
        <v>1850</v>
      </c>
      <c r="I325" s="138">
        <f>SUM(I326:I331)</f>
        <v>0</v>
      </c>
      <c r="J325" s="138"/>
      <c r="K325" s="138"/>
    </row>
    <row r="326" spans="1:11" x14ac:dyDescent="0.2">
      <c r="A326" s="170">
        <v>3211</v>
      </c>
      <c r="B326" s="173"/>
      <c r="C326" s="272" t="s">
        <v>252</v>
      </c>
      <c r="D326" s="272"/>
      <c r="E326" s="272"/>
      <c r="F326" s="272"/>
      <c r="G326" s="172"/>
      <c r="H326" s="172"/>
      <c r="I326" s="175"/>
      <c r="J326" s="175"/>
      <c r="K326" s="175"/>
    </row>
    <row r="327" spans="1:11" x14ac:dyDescent="0.2">
      <c r="A327" s="170">
        <v>3213</v>
      </c>
      <c r="B327" s="173"/>
      <c r="C327" s="272" t="s">
        <v>253</v>
      </c>
      <c r="D327" s="272"/>
      <c r="E327" s="272"/>
      <c r="F327" s="272"/>
      <c r="G327" s="172"/>
      <c r="H327" s="172"/>
      <c r="I327" s="175"/>
      <c r="J327" s="175"/>
      <c r="K327" s="175"/>
    </row>
    <row r="328" spans="1:11" x14ac:dyDescent="0.2">
      <c r="A328" s="170">
        <v>3221</v>
      </c>
      <c r="B328" s="173"/>
      <c r="C328" s="273" t="s">
        <v>254</v>
      </c>
      <c r="D328" s="274"/>
      <c r="E328" s="274"/>
      <c r="F328" s="275"/>
      <c r="G328" s="172"/>
      <c r="H328" s="172"/>
      <c r="I328" s="175"/>
      <c r="J328" s="175"/>
      <c r="K328" s="175"/>
    </row>
    <row r="329" spans="1:11" x14ac:dyDescent="0.2">
      <c r="A329" s="176">
        <v>3236</v>
      </c>
      <c r="B329" s="156"/>
      <c r="C329" s="269" t="s">
        <v>211</v>
      </c>
      <c r="D329" s="269"/>
      <c r="E329" s="269"/>
      <c r="F329" s="269"/>
      <c r="G329" s="159"/>
      <c r="H329" s="159"/>
      <c r="I329" s="175"/>
      <c r="J329" s="175"/>
      <c r="K329" s="175"/>
    </row>
    <row r="330" spans="1:11" x14ac:dyDescent="0.2">
      <c r="A330" s="170">
        <v>3241</v>
      </c>
      <c r="B330" s="173"/>
      <c r="C330" s="272" t="s">
        <v>213</v>
      </c>
      <c r="D330" s="272"/>
      <c r="E330" s="272"/>
      <c r="F330" s="272"/>
      <c r="G330" s="174"/>
      <c r="H330" s="174"/>
      <c r="I330" s="175"/>
      <c r="J330" s="175"/>
      <c r="K330" s="175"/>
    </row>
    <row r="331" spans="1:11" x14ac:dyDescent="0.2">
      <c r="A331" s="170">
        <v>3299</v>
      </c>
      <c r="B331" s="171"/>
      <c r="C331" s="272" t="s">
        <v>205</v>
      </c>
      <c r="D331" s="272"/>
      <c r="E331" s="272"/>
      <c r="F331" s="272"/>
      <c r="G331" s="174"/>
      <c r="H331" s="174"/>
      <c r="I331" s="175"/>
      <c r="J331" s="175"/>
      <c r="K331" s="175"/>
    </row>
    <row r="332" spans="1:11" x14ac:dyDescent="0.2">
      <c r="A332" s="173"/>
      <c r="B332" s="173"/>
      <c r="C332" s="272"/>
      <c r="D332" s="272"/>
      <c r="E332" s="272"/>
      <c r="F332" s="272"/>
      <c r="G332" s="174"/>
      <c r="H332" s="174"/>
      <c r="I332" s="175"/>
      <c r="J332" s="175"/>
      <c r="K332" s="175"/>
    </row>
    <row r="333" spans="1:11" x14ac:dyDescent="0.2">
      <c r="A333" s="173"/>
      <c r="B333" s="173"/>
      <c r="C333" s="272"/>
      <c r="D333" s="272"/>
      <c r="E333" s="272"/>
      <c r="F333" s="272"/>
      <c r="G333" s="174"/>
      <c r="H333" s="174"/>
      <c r="I333" s="175"/>
      <c r="J333" s="175"/>
      <c r="K333" s="175"/>
    </row>
    <row r="334" spans="1:11" x14ac:dyDescent="0.2">
      <c r="A334" s="220" t="s">
        <v>164</v>
      </c>
      <c r="B334" s="220"/>
      <c r="C334" s="220"/>
      <c r="D334" s="220"/>
      <c r="E334" s="220"/>
      <c r="F334" s="220"/>
      <c r="G334" s="129">
        <f>SUM(G335)</f>
        <v>33195</v>
      </c>
      <c r="H334" s="129">
        <f>SUM(H335)</f>
        <v>139000</v>
      </c>
      <c r="I334" s="135">
        <f>SUM(I335)</f>
        <v>99300</v>
      </c>
      <c r="J334" s="135">
        <f>SUM(J335)</f>
        <v>0</v>
      </c>
      <c r="K334" s="135">
        <f>SUM(K335)</f>
        <v>0</v>
      </c>
    </row>
    <row r="335" spans="1:11" x14ac:dyDescent="0.2">
      <c r="A335" s="221" t="s">
        <v>161</v>
      </c>
      <c r="B335" s="221"/>
      <c r="C335" s="221"/>
      <c r="D335" s="221"/>
      <c r="E335" s="221"/>
      <c r="F335" s="221"/>
      <c r="G335" s="130">
        <f>SUM(G336)</f>
        <v>33195</v>
      </c>
      <c r="H335" s="130">
        <f>SUM(H336)</f>
        <v>139000</v>
      </c>
      <c r="I335" s="136">
        <f>SUM(I336)</f>
        <v>99300</v>
      </c>
      <c r="J335" s="136">
        <v>0</v>
      </c>
      <c r="K335" s="136">
        <v>0</v>
      </c>
    </row>
    <row r="336" spans="1:11" x14ac:dyDescent="0.2">
      <c r="A336" s="131">
        <v>3</v>
      </c>
      <c r="B336" s="131"/>
      <c r="C336" s="214" t="s">
        <v>21</v>
      </c>
      <c r="D336" s="215"/>
      <c r="E336" s="215"/>
      <c r="F336" s="216"/>
      <c r="G336" s="132">
        <f>SUM(G337+G340+G353+G355)</f>
        <v>33195</v>
      </c>
      <c r="H336" s="132">
        <f>SUM(H337+H340+H353+H355)</f>
        <v>139000</v>
      </c>
      <c r="I336" s="137">
        <f>SUM(I337+I340+I353+I355)</f>
        <v>99300</v>
      </c>
      <c r="J336" s="137"/>
      <c r="K336" s="137"/>
    </row>
    <row r="337" spans="1:11" x14ac:dyDescent="0.2">
      <c r="A337" s="139">
        <v>31</v>
      </c>
      <c r="B337" s="139"/>
      <c r="C337" s="217" t="s">
        <v>22</v>
      </c>
      <c r="D337" s="218"/>
      <c r="E337" s="218"/>
      <c r="F337" s="219"/>
      <c r="G337" s="140">
        <v>9658</v>
      </c>
      <c r="H337" s="140">
        <v>43000</v>
      </c>
      <c r="I337" s="138">
        <f>SUM(I338:I339)</f>
        <v>35000</v>
      </c>
      <c r="J337" s="138">
        <v>0</v>
      </c>
      <c r="K337" s="138">
        <v>0</v>
      </c>
    </row>
    <row r="338" spans="1:11" x14ac:dyDescent="0.2">
      <c r="A338" s="152" t="s">
        <v>170</v>
      </c>
      <c r="B338" s="156"/>
      <c r="C338" s="270" t="s">
        <v>171</v>
      </c>
      <c r="D338" s="270"/>
      <c r="E338" s="270"/>
      <c r="F338" s="270"/>
      <c r="G338" s="154"/>
      <c r="H338" s="154"/>
      <c r="I338" s="154">
        <v>30043</v>
      </c>
      <c r="J338" s="175"/>
      <c r="K338" s="175"/>
    </row>
    <row r="339" spans="1:11" x14ac:dyDescent="0.2">
      <c r="A339" s="156" t="s">
        <v>174</v>
      </c>
      <c r="B339" s="156"/>
      <c r="C339" s="271" t="s">
        <v>175</v>
      </c>
      <c r="D339" s="271"/>
      <c r="E339" s="271"/>
      <c r="F339" s="271"/>
      <c r="G339" s="158"/>
      <c r="H339" s="158"/>
      <c r="I339" s="158">
        <v>4957</v>
      </c>
      <c r="J339" s="175"/>
      <c r="K339" s="175"/>
    </row>
    <row r="340" spans="1:11" x14ac:dyDescent="0.2">
      <c r="A340" s="162">
        <v>32</v>
      </c>
      <c r="B340" s="141"/>
      <c r="C340" s="217" t="s">
        <v>128</v>
      </c>
      <c r="D340" s="218"/>
      <c r="E340" s="218"/>
      <c r="F340" s="219"/>
      <c r="G340" s="114">
        <v>13696</v>
      </c>
      <c r="H340" s="114">
        <v>40000</v>
      </c>
      <c r="I340" s="114">
        <f>SUM(I341:I352)</f>
        <v>12300</v>
      </c>
      <c r="J340" s="138">
        <v>0</v>
      </c>
      <c r="K340" s="138">
        <v>0</v>
      </c>
    </row>
    <row r="341" spans="1:11" x14ac:dyDescent="0.2">
      <c r="A341" s="120" t="s">
        <v>176</v>
      </c>
      <c r="B341" s="163"/>
      <c r="C341" s="262" t="s">
        <v>177</v>
      </c>
      <c r="D341" s="262"/>
      <c r="E341" s="262"/>
      <c r="F341" s="262"/>
      <c r="G341" s="126"/>
      <c r="H341" s="126"/>
      <c r="I341" s="126">
        <v>0</v>
      </c>
      <c r="J341" s="175"/>
      <c r="K341" s="175"/>
    </row>
    <row r="342" spans="1:11" x14ac:dyDescent="0.2">
      <c r="A342" s="120" t="s">
        <v>178</v>
      </c>
      <c r="B342" s="163"/>
      <c r="C342" s="262" t="s">
        <v>179</v>
      </c>
      <c r="D342" s="262"/>
      <c r="E342" s="262"/>
      <c r="F342" s="262"/>
      <c r="G342" s="126"/>
      <c r="H342" s="126"/>
      <c r="I342" s="126">
        <v>4800</v>
      </c>
      <c r="J342" s="175"/>
      <c r="K342" s="175"/>
    </row>
    <row r="343" spans="1:11" x14ac:dyDescent="0.2">
      <c r="A343" s="160">
        <v>3221</v>
      </c>
      <c r="B343" s="163"/>
      <c r="C343" s="269" t="s">
        <v>181</v>
      </c>
      <c r="D343" s="269"/>
      <c r="E343" s="269"/>
      <c r="F343" s="269"/>
      <c r="G343" s="125"/>
      <c r="H343" s="125"/>
      <c r="I343" s="126">
        <v>0</v>
      </c>
      <c r="J343" s="168"/>
      <c r="K343" s="168"/>
    </row>
    <row r="344" spans="1:11" x14ac:dyDescent="0.2">
      <c r="A344" s="120" t="s">
        <v>182</v>
      </c>
      <c r="B344" s="163"/>
      <c r="C344" s="262" t="s">
        <v>183</v>
      </c>
      <c r="D344" s="262"/>
      <c r="E344" s="262"/>
      <c r="F344" s="262"/>
      <c r="G344" s="126"/>
      <c r="H344" s="126"/>
      <c r="I344" s="126">
        <v>7500</v>
      </c>
      <c r="J344" s="168"/>
      <c r="K344" s="168"/>
    </row>
    <row r="345" spans="1:11" x14ac:dyDescent="0.2">
      <c r="A345" s="156" t="s">
        <v>184</v>
      </c>
      <c r="B345" s="163"/>
      <c r="C345" s="262" t="s">
        <v>185</v>
      </c>
      <c r="D345" s="262"/>
      <c r="E345" s="262"/>
      <c r="F345" s="262"/>
      <c r="G345" s="126"/>
      <c r="H345" s="126"/>
      <c r="I345" s="126">
        <v>0</v>
      </c>
      <c r="J345" s="168"/>
      <c r="K345" s="168"/>
    </row>
    <row r="346" spans="1:11" x14ac:dyDescent="0.2">
      <c r="A346" s="161">
        <v>3232</v>
      </c>
      <c r="B346" s="163"/>
      <c r="C346" s="262" t="s">
        <v>186</v>
      </c>
      <c r="D346" s="262"/>
      <c r="E346" s="262"/>
      <c r="F346" s="262"/>
      <c r="G346" s="126"/>
      <c r="H346" s="126"/>
      <c r="I346" s="126">
        <v>0</v>
      </c>
      <c r="J346" s="168"/>
      <c r="K346" s="168"/>
    </row>
    <row r="347" spans="1:11" x14ac:dyDescent="0.2">
      <c r="A347" s="161">
        <v>3233</v>
      </c>
      <c r="B347" s="156"/>
      <c r="C347" s="269" t="s">
        <v>187</v>
      </c>
      <c r="D347" s="269"/>
      <c r="E347" s="269"/>
      <c r="F347" s="269"/>
      <c r="G347" s="125"/>
      <c r="H347" s="125"/>
      <c r="I347" s="126">
        <v>0</v>
      </c>
      <c r="J347" s="168"/>
      <c r="K347" s="168"/>
    </row>
    <row r="348" spans="1:11" x14ac:dyDescent="0.2">
      <c r="A348" s="161">
        <v>3237</v>
      </c>
      <c r="B348" s="156"/>
      <c r="C348" s="269" t="s">
        <v>192</v>
      </c>
      <c r="D348" s="269"/>
      <c r="E348" s="269"/>
      <c r="F348" s="269"/>
      <c r="G348" s="125"/>
      <c r="H348" s="125"/>
      <c r="I348" s="126">
        <v>0</v>
      </c>
      <c r="J348" s="168"/>
      <c r="K348" s="168"/>
    </row>
    <row r="349" spans="1:11" x14ac:dyDescent="0.2">
      <c r="A349" s="156" t="s">
        <v>193</v>
      </c>
      <c r="B349" s="163"/>
      <c r="C349" s="262" t="s">
        <v>194</v>
      </c>
      <c r="D349" s="262"/>
      <c r="E349" s="262"/>
      <c r="F349" s="262"/>
      <c r="G349" s="126"/>
      <c r="H349" s="126"/>
      <c r="I349" s="158">
        <v>0</v>
      </c>
      <c r="J349" s="168"/>
      <c r="K349" s="168"/>
    </row>
    <row r="350" spans="1:11" x14ac:dyDescent="0.2">
      <c r="A350" s="161">
        <v>3239</v>
      </c>
      <c r="B350" s="163"/>
      <c r="C350" s="269" t="s">
        <v>195</v>
      </c>
      <c r="D350" s="269"/>
      <c r="E350" s="269"/>
      <c r="F350" s="269"/>
      <c r="G350" s="125"/>
      <c r="H350" s="125"/>
      <c r="I350" s="126">
        <v>0</v>
      </c>
      <c r="J350" s="168"/>
      <c r="K350" s="168"/>
    </row>
    <row r="351" spans="1:11" x14ac:dyDescent="0.2">
      <c r="A351" s="160">
        <v>3293</v>
      </c>
      <c r="B351" s="156"/>
      <c r="C351" s="269" t="s">
        <v>243</v>
      </c>
      <c r="D351" s="269"/>
      <c r="E351" s="269"/>
      <c r="F351" s="269"/>
      <c r="G351" s="125"/>
      <c r="H351" s="125"/>
      <c r="I351" s="177">
        <v>0</v>
      </c>
      <c r="J351" s="168"/>
      <c r="K351" s="168"/>
    </row>
    <row r="352" spans="1:11" x14ac:dyDescent="0.2">
      <c r="A352" s="120" t="s">
        <v>231</v>
      </c>
      <c r="B352" s="163"/>
      <c r="C352" s="262" t="s">
        <v>232</v>
      </c>
      <c r="D352" s="262"/>
      <c r="E352" s="262"/>
      <c r="F352" s="262"/>
      <c r="G352" s="126"/>
      <c r="H352" s="126"/>
      <c r="I352" s="177">
        <v>0</v>
      </c>
      <c r="J352" s="168"/>
      <c r="K352" s="168"/>
    </row>
    <row r="353" spans="1:11" x14ac:dyDescent="0.2">
      <c r="A353" s="165">
        <v>35</v>
      </c>
      <c r="B353" s="116"/>
      <c r="C353" s="217" t="s">
        <v>165</v>
      </c>
      <c r="D353" s="218"/>
      <c r="E353" s="218"/>
      <c r="F353" s="219"/>
      <c r="G353" s="112">
        <v>1692</v>
      </c>
      <c r="H353" s="112">
        <v>33000</v>
      </c>
      <c r="I353" s="142">
        <f>SUM(I354)</f>
        <v>30000</v>
      </c>
      <c r="J353" s="187">
        <v>0</v>
      </c>
      <c r="K353" s="187">
        <v>0</v>
      </c>
    </row>
    <row r="354" spans="1:11" x14ac:dyDescent="0.2">
      <c r="A354" s="178">
        <v>3531</v>
      </c>
      <c r="B354" s="163"/>
      <c r="C354" s="279" t="s">
        <v>255</v>
      </c>
      <c r="D354" s="279"/>
      <c r="E354" s="279"/>
      <c r="F354" s="279"/>
      <c r="G354" s="169"/>
      <c r="H354" s="169"/>
      <c r="I354" s="177">
        <v>30000</v>
      </c>
      <c r="J354" s="168"/>
      <c r="K354" s="168"/>
    </row>
    <row r="355" spans="1:11" x14ac:dyDescent="0.2">
      <c r="A355" s="179">
        <v>38</v>
      </c>
      <c r="B355" s="116"/>
      <c r="C355" s="224" t="s">
        <v>91</v>
      </c>
      <c r="D355" s="225"/>
      <c r="E355" s="225"/>
      <c r="F355" s="226"/>
      <c r="G355" s="106">
        <v>8149</v>
      </c>
      <c r="H355" s="106">
        <v>23000</v>
      </c>
      <c r="I355" s="106">
        <f>SUM(I356)</f>
        <v>22000</v>
      </c>
      <c r="J355" s="106">
        <v>0</v>
      </c>
      <c r="K355" s="106">
        <v>0</v>
      </c>
    </row>
    <row r="356" spans="1:11" x14ac:dyDescent="0.2">
      <c r="A356" s="178">
        <v>3813</v>
      </c>
      <c r="B356" s="156"/>
      <c r="C356" s="279" t="s">
        <v>248</v>
      </c>
      <c r="D356" s="279"/>
      <c r="E356" s="279"/>
      <c r="F356" s="279"/>
      <c r="G356" s="169"/>
      <c r="H356" s="169"/>
      <c r="I356" s="177">
        <v>22000</v>
      </c>
      <c r="J356" s="168"/>
      <c r="K356" s="168"/>
    </row>
    <row r="357" spans="1:11" x14ac:dyDescent="0.2">
      <c r="A357" s="167"/>
      <c r="B357" s="167"/>
      <c r="C357" s="276"/>
      <c r="D357" s="277"/>
      <c r="E357" s="277"/>
      <c r="F357" s="278"/>
      <c r="G357" s="168"/>
      <c r="H357" s="168"/>
      <c r="I357" s="168"/>
      <c r="J357" s="168"/>
      <c r="K357" s="168"/>
    </row>
    <row r="358" spans="1:11" x14ac:dyDescent="0.2">
      <c r="A358" s="220" t="s">
        <v>256</v>
      </c>
      <c r="B358" s="220"/>
      <c r="C358" s="220"/>
      <c r="D358" s="220"/>
      <c r="E358" s="220"/>
      <c r="F358" s="220"/>
      <c r="G358" s="129">
        <f>SUM(G359)</f>
        <v>0</v>
      </c>
      <c r="H358" s="129">
        <f>SUM(H359)</f>
        <v>0</v>
      </c>
      <c r="I358" s="135">
        <f>SUM(I359)</f>
        <v>0</v>
      </c>
      <c r="J358" s="135">
        <f>SUM(J359)</f>
        <v>0</v>
      </c>
      <c r="K358" s="135">
        <f>SUM(K359)</f>
        <v>0</v>
      </c>
    </row>
    <row r="359" spans="1:11" x14ac:dyDescent="0.2">
      <c r="A359" s="221" t="s">
        <v>161</v>
      </c>
      <c r="B359" s="221"/>
      <c r="C359" s="221"/>
      <c r="D359" s="221"/>
      <c r="E359" s="221"/>
      <c r="F359" s="221"/>
      <c r="G359" s="130">
        <f t="shared" ref="G359:I360" si="24">SUM(G360)</f>
        <v>0</v>
      </c>
      <c r="H359" s="130">
        <f t="shared" si="24"/>
        <v>0</v>
      </c>
      <c r="I359" s="136">
        <f t="shared" si="24"/>
        <v>0</v>
      </c>
      <c r="J359" s="136">
        <v>0</v>
      </c>
      <c r="K359" s="136">
        <v>0</v>
      </c>
    </row>
    <row r="360" spans="1:11" x14ac:dyDescent="0.2">
      <c r="A360" s="131">
        <v>4</v>
      </c>
      <c r="B360" s="131"/>
      <c r="C360" s="222" t="s">
        <v>141</v>
      </c>
      <c r="D360" s="222"/>
      <c r="E360" s="222"/>
      <c r="F360" s="222"/>
      <c r="G360" s="132">
        <f t="shared" si="24"/>
        <v>0</v>
      </c>
      <c r="H360" s="132">
        <f t="shared" si="24"/>
        <v>0</v>
      </c>
      <c r="I360" s="137">
        <f t="shared" si="24"/>
        <v>0</v>
      </c>
      <c r="J360" s="137"/>
      <c r="K360" s="137"/>
    </row>
    <row r="361" spans="1:11" x14ac:dyDescent="0.2">
      <c r="A361" s="139">
        <v>42</v>
      </c>
      <c r="B361" s="139"/>
      <c r="C361" s="223" t="s">
        <v>156</v>
      </c>
      <c r="D361" s="223"/>
      <c r="E361" s="223"/>
      <c r="F361" s="223"/>
      <c r="G361" s="140">
        <v>0</v>
      </c>
      <c r="H361" s="140">
        <v>0</v>
      </c>
      <c r="I361" s="143">
        <f>SUM(I362)</f>
        <v>0</v>
      </c>
      <c r="J361" s="143">
        <v>0</v>
      </c>
      <c r="K361" s="143">
        <v>0</v>
      </c>
    </row>
    <row r="362" spans="1:11" x14ac:dyDescent="0.2">
      <c r="A362" s="178">
        <v>4227</v>
      </c>
      <c r="B362" s="180"/>
      <c r="C362" s="279" t="s">
        <v>257</v>
      </c>
      <c r="D362" s="279"/>
      <c r="E362" s="279"/>
      <c r="F362" s="279"/>
      <c r="G362" s="169"/>
      <c r="H362" s="169"/>
      <c r="I362" s="177">
        <v>0</v>
      </c>
      <c r="J362" s="177"/>
      <c r="K362" s="177"/>
    </row>
    <row r="363" spans="1:11" x14ac:dyDescent="0.2">
      <c r="A363" s="167"/>
      <c r="B363" s="167"/>
      <c r="C363" s="276"/>
      <c r="D363" s="277"/>
      <c r="E363" s="277"/>
      <c r="F363" s="278"/>
      <c r="G363" s="168"/>
      <c r="H363" s="168"/>
      <c r="I363" s="168"/>
      <c r="J363" s="168"/>
      <c r="K363" s="168"/>
    </row>
    <row r="364" spans="1:11" x14ac:dyDescent="0.2">
      <c r="A364" s="220" t="s">
        <v>166</v>
      </c>
      <c r="B364" s="220"/>
      <c r="C364" s="220"/>
      <c r="D364" s="220"/>
      <c r="E364" s="220"/>
      <c r="F364" s="220"/>
      <c r="G364" s="129">
        <f t="shared" ref="G364:H366" si="25">SUM(G365)</f>
        <v>0</v>
      </c>
      <c r="H364" s="129">
        <f t="shared" si="25"/>
        <v>0</v>
      </c>
      <c r="I364" s="135">
        <f t="shared" ref="I364:K366" si="26">SUM(I365)</f>
        <v>13800</v>
      </c>
      <c r="J364" s="135">
        <f t="shared" si="26"/>
        <v>13800</v>
      </c>
      <c r="K364" s="135">
        <f t="shared" si="26"/>
        <v>13800</v>
      </c>
    </row>
    <row r="365" spans="1:11" x14ac:dyDescent="0.2">
      <c r="A365" s="221" t="s">
        <v>161</v>
      </c>
      <c r="B365" s="221"/>
      <c r="C365" s="221"/>
      <c r="D365" s="221"/>
      <c r="E365" s="221"/>
      <c r="F365" s="221"/>
      <c r="G365" s="130">
        <f t="shared" si="25"/>
        <v>0</v>
      </c>
      <c r="H365" s="130">
        <f t="shared" si="25"/>
        <v>0</v>
      </c>
      <c r="I365" s="136">
        <f t="shared" si="26"/>
        <v>13800</v>
      </c>
      <c r="J365" s="136">
        <f t="shared" si="26"/>
        <v>13800</v>
      </c>
      <c r="K365" s="136">
        <f t="shared" si="26"/>
        <v>13800</v>
      </c>
    </row>
    <row r="366" spans="1:11" x14ac:dyDescent="0.2">
      <c r="A366" s="131">
        <v>3</v>
      </c>
      <c r="B366" s="131"/>
      <c r="C366" s="214" t="s">
        <v>21</v>
      </c>
      <c r="D366" s="215"/>
      <c r="E366" s="215"/>
      <c r="F366" s="216"/>
      <c r="G366" s="132">
        <f t="shared" si="25"/>
        <v>0</v>
      </c>
      <c r="H366" s="132">
        <f t="shared" si="25"/>
        <v>0</v>
      </c>
      <c r="I366" s="137">
        <f t="shared" si="26"/>
        <v>13800</v>
      </c>
      <c r="J366" s="137">
        <f t="shared" si="26"/>
        <v>13800</v>
      </c>
      <c r="K366" s="137">
        <f t="shared" si="26"/>
        <v>13800</v>
      </c>
    </row>
    <row r="367" spans="1:11" x14ac:dyDescent="0.2">
      <c r="A367" s="139">
        <v>32</v>
      </c>
      <c r="B367" s="139"/>
      <c r="C367" s="217" t="s">
        <v>128</v>
      </c>
      <c r="D367" s="218"/>
      <c r="E367" s="218"/>
      <c r="F367" s="219"/>
      <c r="G367" s="140">
        <v>0</v>
      </c>
      <c r="H367" s="140">
        <v>0</v>
      </c>
      <c r="I367" s="138">
        <f>SUM(I368:I373)</f>
        <v>13800</v>
      </c>
      <c r="J367" s="138">
        <f>SUM(I367)</f>
        <v>13800</v>
      </c>
      <c r="K367" s="138">
        <f>SUM(J367)</f>
        <v>13800</v>
      </c>
    </row>
    <row r="368" spans="1:11" x14ac:dyDescent="0.2">
      <c r="A368" s="170">
        <v>3211</v>
      </c>
      <c r="B368" s="173"/>
      <c r="C368" s="272" t="s">
        <v>252</v>
      </c>
      <c r="D368" s="272"/>
      <c r="E368" s="272"/>
      <c r="F368" s="272"/>
      <c r="G368" s="172"/>
      <c r="H368" s="172"/>
      <c r="I368" s="175">
        <v>5800</v>
      </c>
      <c r="J368" s="175"/>
      <c r="K368" s="175"/>
    </row>
    <row r="369" spans="1:11" x14ac:dyDescent="0.2">
      <c r="A369" s="170">
        <v>3213</v>
      </c>
      <c r="B369" s="173"/>
      <c r="C369" s="272" t="s">
        <v>253</v>
      </c>
      <c r="D369" s="272"/>
      <c r="E369" s="272"/>
      <c r="F369" s="272"/>
      <c r="G369" s="172"/>
      <c r="H369" s="172"/>
      <c r="I369" s="175">
        <v>4000</v>
      </c>
      <c r="J369" s="175"/>
      <c r="K369" s="175"/>
    </row>
    <row r="370" spans="1:11" x14ac:dyDescent="0.2">
      <c r="A370" s="170">
        <v>3221</v>
      </c>
      <c r="B370" s="173"/>
      <c r="C370" s="273" t="s">
        <v>254</v>
      </c>
      <c r="D370" s="274"/>
      <c r="E370" s="274"/>
      <c r="F370" s="275"/>
      <c r="G370" s="172"/>
      <c r="H370" s="172"/>
      <c r="I370" s="175">
        <v>0</v>
      </c>
      <c r="J370" s="175"/>
      <c r="K370" s="175"/>
    </row>
    <row r="371" spans="1:11" x14ac:dyDescent="0.2">
      <c r="A371" s="176">
        <v>3223</v>
      </c>
      <c r="B371" s="156"/>
      <c r="C371" s="269" t="s">
        <v>251</v>
      </c>
      <c r="D371" s="269"/>
      <c r="E371" s="269"/>
      <c r="F371" s="269"/>
      <c r="G371" s="159"/>
      <c r="H371" s="159"/>
      <c r="I371" s="175">
        <v>0</v>
      </c>
      <c r="J371" s="175"/>
      <c r="K371" s="175"/>
    </row>
    <row r="372" spans="1:11" x14ac:dyDescent="0.2">
      <c r="A372" s="170">
        <v>3241</v>
      </c>
      <c r="B372" s="173"/>
      <c r="C372" s="272" t="s">
        <v>213</v>
      </c>
      <c r="D372" s="272"/>
      <c r="E372" s="272"/>
      <c r="F372" s="272"/>
      <c r="G372" s="174"/>
      <c r="H372" s="174"/>
      <c r="I372" s="175">
        <v>4000</v>
      </c>
      <c r="J372" s="175"/>
      <c r="K372" s="175"/>
    </row>
    <row r="373" spans="1:11" x14ac:dyDescent="0.2">
      <c r="A373" s="170">
        <v>3299</v>
      </c>
      <c r="B373" s="171"/>
      <c r="C373" s="272" t="s">
        <v>205</v>
      </c>
      <c r="D373" s="272"/>
      <c r="E373" s="272"/>
      <c r="F373" s="272"/>
      <c r="G373" s="174"/>
      <c r="H373" s="174"/>
      <c r="I373" s="175">
        <v>0</v>
      </c>
      <c r="J373" s="175"/>
      <c r="K373" s="175"/>
    </row>
    <row r="374" spans="1:11" x14ac:dyDescent="0.2">
      <c r="A374" s="186"/>
      <c r="B374" s="186"/>
      <c r="C374" s="263"/>
      <c r="D374" s="264"/>
      <c r="E374" s="264"/>
      <c r="F374" s="265"/>
      <c r="G374" s="186"/>
      <c r="H374" s="186"/>
      <c r="I374" s="186"/>
      <c r="J374" s="186"/>
      <c r="K374" s="186"/>
    </row>
    <row r="375" spans="1:11" x14ac:dyDescent="0.2">
      <c r="A375" s="220" t="s">
        <v>269</v>
      </c>
      <c r="B375" s="220"/>
      <c r="C375" s="220"/>
      <c r="D375" s="220"/>
      <c r="E375" s="220"/>
      <c r="F375" s="220"/>
      <c r="G375" s="129">
        <f>SUM(G376)</f>
        <v>0</v>
      </c>
      <c r="H375" s="129">
        <f>SUM(H376)</f>
        <v>0</v>
      </c>
      <c r="I375" s="135">
        <f>SUM(I376)</f>
        <v>145800</v>
      </c>
      <c r="J375" s="135">
        <f>SUM(J376)</f>
        <v>145800</v>
      </c>
      <c r="K375" s="135">
        <f>SUM(K376)</f>
        <v>0</v>
      </c>
    </row>
    <row r="376" spans="1:11" x14ac:dyDescent="0.2">
      <c r="A376" s="221" t="s">
        <v>274</v>
      </c>
      <c r="B376" s="221"/>
      <c r="C376" s="221"/>
      <c r="D376" s="221"/>
      <c r="E376" s="221"/>
      <c r="F376" s="221"/>
      <c r="G376" s="130">
        <f>SUM(G377)</f>
        <v>0</v>
      </c>
      <c r="H376" s="130">
        <f>SUM(H377)</f>
        <v>0</v>
      </c>
      <c r="I376" s="136">
        <f>SUM(I377)</f>
        <v>145800</v>
      </c>
      <c r="J376" s="136">
        <f>SUM(J381+J378)</f>
        <v>145800</v>
      </c>
      <c r="K376" s="136">
        <v>0</v>
      </c>
    </row>
    <row r="377" spans="1:11" x14ac:dyDescent="0.2">
      <c r="A377" s="131">
        <v>3</v>
      </c>
      <c r="B377" s="131"/>
      <c r="C377" s="214" t="s">
        <v>21</v>
      </c>
      <c r="D377" s="215"/>
      <c r="E377" s="215"/>
      <c r="F377" s="216"/>
      <c r="G377" s="132">
        <f>SUM(G378+G381+G395)</f>
        <v>0</v>
      </c>
      <c r="H377" s="132">
        <f>SUM(H378+H381+H395+H397)</f>
        <v>0</v>
      </c>
      <c r="I377" s="137">
        <f>SUM(I378+I381+I395+I397)</f>
        <v>145800</v>
      </c>
      <c r="J377" s="137"/>
      <c r="K377" s="137"/>
    </row>
    <row r="378" spans="1:11" x14ac:dyDescent="0.2">
      <c r="A378" s="139">
        <v>31</v>
      </c>
      <c r="B378" s="139"/>
      <c r="C378" s="217" t="s">
        <v>22</v>
      </c>
      <c r="D378" s="218"/>
      <c r="E378" s="218"/>
      <c r="F378" s="219"/>
      <c r="G378" s="140">
        <v>0</v>
      </c>
      <c r="H378" s="140">
        <v>0</v>
      </c>
      <c r="I378" s="138">
        <f>SUM(I379:I380)</f>
        <v>70000</v>
      </c>
      <c r="J378" s="138">
        <f>SUM(I378)</f>
        <v>70000</v>
      </c>
      <c r="K378" s="138">
        <v>0</v>
      </c>
    </row>
    <row r="379" spans="1:11" x14ac:dyDescent="0.2">
      <c r="A379" s="152" t="s">
        <v>170</v>
      </c>
      <c r="B379" s="156"/>
      <c r="C379" s="270" t="s">
        <v>171</v>
      </c>
      <c r="D379" s="270"/>
      <c r="E379" s="270"/>
      <c r="F379" s="270"/>
      <c r="G379" s="154"/>
      <c r="H379" s="154"/>
      <c r="I379" s="154">
        <v>60085</v>
      </c>
      <c r="J379" s="175"/>
      <c r="K379" s="175"/>
    </row>
    <row r="380" spans="1:11" x14ac:dyDescent="0.2">
      <c r="A380" s="156" t="s">
        <v>174</v>
      </c>
      <c r="B380" s="156"/>
      <c r="C380" s="271" t="s">
        <v>175</v>
      </c>
      <c r="D380" s="271"/>
      <c r="E380" s="271"/>
      <c r="F380" s="271"/>
      <c r="G380" s="158"/>
      <c r="H380" s="158"/>
      <c r="I380" s="158">
        <v>9915</v>
      </c>
      <c r="J380" s="175"/>
      <c r="K380" s="175"/>
    </row>
    <row r="381" spans="1:11" x14ac:dyDescent="0.2">
      <c r="A381" s="162">
        <v>32</v>
      </c>
      <c r="B381" s="141"/>
      <c r="C381" s="217" t="s">
        <v>128</v>
      </c>
      <c r="D381" s="218"/>
      <c r="E381" s="218"/>
      <c r="F381" s="219"/>
      <c r="G381" s="114">
        <v>0</v>
      </c>
      <c r="H381" s="114">
        <v>0</v>
      </c>
      <c r="I381" s="114">
        <f>SUM(I382:I394)</f>
        <v>75800</v>
      </c>
      <c r="J381" s="138">
        <f>SUM(I381)</f>
        <v>75800</v>
      </c>
      <c r="K381" s="138">
        <v>0</v>
      </c>
    </row>
    <row r="382" spans="1:11" x14ac:dyDescent="0.2">
      <c r="A382" s="120" t="s">
        <v>176</v>
      </c>
      <c r="B382" s="163"/>
      <c r="C382" s="262" t="s">
        <v>177</v>
      </c>
      <c r="D382" s="262"/>
      <c r="E382" s="262"/>
      <c r="F382" s="262"/>
      <c r="G382" s="126"/>
      <c r="H382" s="126"/>
      <c r="I382" s="126">
        <v>8000</v>
      </c>
      <c r="J382" s="175"/>
      <c r="K382" s="175"/>
    </row>
    <row r="383" spans="1:11" x14ac:dyDescent="0.2">
      <c r="A383" s="120" t="s">
        <v>178</v>
      </c>
      <c r="B383" s="163"/>
      <c r="C383" s="262" t="s">
        <v>179</v>
      </c>
      <c r="D383" s="262"/>
      <c r="E383" s="262"/>
      <c r="F383" s="262"/>
      <c r="G383" s="126"/>
      <c r="H383" s="126"/>
      <c r="I383" s="126">
        <v>5000</v>
      </c>
      <c r="J383" s="175"/>
      <c r="K383" s="175"/>
    </row>
    <row r="384" spans="1:11" x14ac:dyDescent="0.2">
      <c r="A384" s="160">
        <v>3221</v>
      </c>
      <c r="B384" s="163"/>
      <c r="C384" s="269" t="s">
        <v>181</v>
      </c>
      <c r="D384" s="269"/>
      <c r="E384" s="269"/>
      <c r="F384" s="269"/>
      <c r="G384" s="125"/>
      <c r="H384" s="125"/>
      <c r="I384" s="126">
        <v>0</v>
      </c>
      <c r="J384" s="168"/>
      <c r="K384" s="168"/>
    </row>
    <row r="385" spans="1:11" x14ac:dyDescent="0.2">
      <c r="A385" s="120" t="s">
        <v>182</v>
      </c>
      <c r="B385" s="163"/>
      <c r="C385" s="262" t="s">
        <v>183</v>
      </c>
      <c r="D385" s="262"/>
      <c r="E385" s="262"/>
      <c r="F385" s="262"/>
      <c r="G385" s="126"/>
      <c r="H385" s="126"/>
      <c r="I385" s="126">
        <v>0</v>
      </c>
      <c r="J385" s="168"/>
      <c r="K385" s="168"/>
    </row>
    <row r="386" spans="1:11" x14ac:dyDescent="0.2">
      <c r="A386" s="156" t="s">
        <v>184</v>
      </c>
      <c r="B386" s="163"/>
      <c r="C386" s="262" t="s">
        <v>185</v>
      </c>
      <c r="D386" s="262"/>
      <c r="E386" s="262"/>
      <c r="F386" s="262"/>
      <c r="G386" s="126"/>
      <c r="H386" s="126"/>
      <c r="I386" s="126">
        <v>10000</v>
      </c>
      <c r="J386" s="168"/>
      <c r="K386" s="168"/>
    </row>
    <row r="387" spans="1:11" x14ac:dyDescent="0.2">
      <c r="A387" s="161">
        <v>3232</v>
      </c>
      <c r="B387" s="163"/>
      <c r="C387" s="262" t="s">
        <v>186</v>
      </c>
      <c r="D387" s="262"/>
      <c r="E387" s="262"/>
      <c r="F387" s="262"/>
      <c r="G387" s="126"/>
      <c r="H387" s="126"/>
      <c r="I387" s="126">
        <v>0</v>
      </c>
      <c r="J387" s="168"/>
      <c r="K387" s="168"/>
    </row>
    <row r="388" spans="1:11" x14ac:dyDescent="0.2">
      <c r="A388" s="161">
        <v>3233</v>
      </c>
      <c r="B388" s="156"/>
      <c r="C388" s="269" t="s">
        <v>187</v>
      </c>
      <c r="D388" s="269"/>
      <c r="E388" s="269"/>
      <c r="F388" s="269"/>
      <c r="G388" s="125"/>
      <c r="H388" s="125"/>
      <c r="I388" s="126">
        <v>10000</v>
      </c>
      <c r="J388" s="168"/>
      <c r="K388" s="168"/>
    </row>
    <row r="389" spans="1:11" x14ac:dyDescent="0.2">
      <c r="A389" s="161">
        <v>3237</v>
      </c>
      <c r="B389" s="156"/>
      <c r="C389" s="269" t="s">
        <v>192</v>
      </c>
      <c r="D389" s="269"/>
      <c r="E389" s="269"/>
      <c r="F389" s="269"/>
      <c r="G389" s="125"/>
      <c r="H389" s="125"/>
      <c r="I389" s="126">
        <v>16800</v>
      </c>
      <c r="J389" s="168"/>
      <c r="K389" s="168"/>
    </row>
    <row r="390" spans="1:11" x14ac:dyDescent="0.2">
      <c r="A390" s="156" t="s">
        <v>193</v>
      </c>
      <c r="B390" s="163"/>
      <c r="C390" s="262" t="s">
        <v>194</v>
      </c>
      <c r="D390" s="262"/>
      <c r="E390" s="262"/>
      <c r="F390" s="262"/>
      <c r="G390" s="126"/>
      <c r="H390" s="126"/>
      <c r="I390" s="158">
        <v>0</v>
      </c>
      <c r="J390" s="168"/>
      <c r="K390" s="168"/>
    </row>
    <row r="391" spans="1:11" x14ac:dyDescent="0.2">
      <c r="A391" s="161">
        <v>3239</v>
      </c>
      <c r="B391" s="163"/>
      <c r="C391" s="269" t="s">
        <v>195</v>
      </c>
      <c r="D391" s="269"/>
      <c r="E391" s="269"/>
      <c r="F391" s="269"/>
      <c r="G391" s="125"/>
      <c r="H391" s="125"/>
      <c r="I391" s="126">
        <v>20000</v>
      </c>
      <c r="J391" s="168"/>
      <c r="K391" s="168"/>
    </row>
    <row r="392" spans="1:11" x14ac:dyDescent="0.2">
      <c r="A392" s="161">
        <v>3241</v>
      </c>
      <c r="B392" s="163"/>
      <c r="C392" s="266" t="s">
        <v>270</v>
      </c>
      <c r="D392" s="267"/>
      <c r="E392" s="267"/>
      <c r="F392" s="268"/>
      <c r="G392" s="125"/>
      <c r="H392" s="125"/>
      <c r="I392" s="126">
        <v>2000</v>
      </c>
      <c r="J392" s="168"/>
      <c r="K392" s="168"/>
    </row>
    <row r="393" spans="1:11" x14ac:dyDescent="0.2">
      <c r="A393" s="160">
        <v>3293</v>
      </c>
      <c r="B393" s="156"/>
      <c r="C393" s="269" t="s">
        <v>243</v>
      </c>
      <c r="D393" s="269"/>
      <c r="E393" s="269"/>
      <c r="F393" s="269"/>
      <c r="G393" s="125"/>
      <c r="H393" s="125"/>
      <c r="I393" s="177">
        <v>2000</v>
      </c>
      <c r="J393" s="168"/>
      <c r="K393" s="168"/>
    </row>
    <row r="394" spans="1:11" x14ac:dyDescent="0.2">
      <c r="A394" s="120" t="s">
        <v>231</v>
      </c>
      <c r="B394" s="163"/>
      <c r="C394" s="262" t="s">
        <v>232</v>
      </c>
      <c r="D394" s="262"/>
      <c r="E394" s="262"/>
      <c r="F394" s="262"/>
      <c r="G394" s="126"/>
      <c r="H394" s="126"/>
      <c r="I394" s="177">
        <v>2000</v>
      </c>
      <c r="J394" s="168"/>
      <c r="K394" s="168"/>
    </row>
  </sheetData>
  <mergeCells count="389">
    <mergeCell ref="A12:F12"/>
    <mergeCell ref="A13:F13"/>
    <mergeCell ref="A14:F14"/>
    <mergeCell ref="A15:F15"/>
    <mergeCell ref="C16:F16"/>
    <mergeCell ref="C8:F8"/>
    <mergeCell ref="C9:F9"/>
    <mergeCell ref="A10:F10"/>
    <mergeCell ref="A11:F11"/>
    <mergeCell ref="C23:F23"/>
    <mergeCell ref="C24:F24"/>
    <mergeCell ref="C25:F25"/>
    <mergeCell ref="C26:F26"/>
    <mergeCell ref="C27:F27"/>
    <mergeCell ref="C28:F28"/>
    <mergeCell ref="C17:F17"/>
    <mergeCell ref="C18:F18"/>
    <mergeCell ref="C19:F19"/>
    <mergeCell ref="C20:F20"/>
    <mergeCell ref="C21:F21"/>
    <mergeCell ref="C22:F22"/>
    <mergeCell ref="C35:F35"/>
    <mergeCell ref="C36:F36"/>
    <mergeCell ref="C37:F37"/>
    <mergeCell ref="C38:F38"/>
    <mergeCell ref="C39:F39"/>
    <mergeCell ref="C40:F40"/>
    <mergeCell ref="C29:F29"/>
    <mergeCell ref="C30:F30"/>
    <mergeCell ref="C31:F31"/>
    <mergeCell ref="C32:F32"/>
    <mergeCell ref="C33:F33"/>
    <mergeCell ref="C34:F34"/>
    <mergeCell ref="C47:F47"/>
    <mergeCell ref="C49:F49"/>
    <mergeCell ref="C50:F50"/>
    <mergeCell ref="C52:F52"/>
    <mergeCell ref="C54:F54"/>
    <mergeCell ref="C55:F55"/>
    <mergeCell ref="C41:F41"/>
    <mergeCell ref="C42:F42"/>
    <mergeCell ref="C43:F43"/>
    <mergeCell ref="C44:F44"/>
    <mergeCell ref="A45:F45"/>
    <mergeCell ref="C46:F46"/>
    <mergeCell ref="C48:F48"/>
    <mergeCell ref="C51:F51"/>
    <mergeCell ref="C53:F53"/>
    <mergeCell ref="C62:F62"/>
    <mergeCell ref="C63:F63"/>
    <mergeCell ref="C64:F64"/>
    <mergeCell ref="C65:F65"/>
    <mergeCell ref="C66:F66"/>
    <mergeCell ref="C67:F67"/>
    <mergeCell ref="A56:F56"/>
    <mergeCell ref="C57:F57"/>
    <mergeCell ref="C58:F58"/>
    <mergeCell ref="C59:F59"/>
    <mergeCell ref="C60:F60"/>
    <mergeCell ref="C61:F61"/>
    <mergeCell ref="C75:F75"/>
    <mergeCell ref="C76:F76"/>
    <mergeCell ref="C77:F77"/>
    <mergeCell ref="C78:F78"/>
    <mergeCell ref="C79:F79"/>
    <mergeCell ref="C80:F80"/>
    <mergeCell ref="C68:F68"/>
    <mergeCell ref="C69:F69"/>
    <mergeCell ref="C70:F70"/>
    <mergeCell ref="C71:F71"/>
    <mergeCell ref="C72:F72"/>
    <mergeCell ref="C73:F73"/>
    <mergeCell ref="C74:F74"/>
    <mergeCell ref="C87:F87"/>
    <mergeCell ref="C88:F88"/>
    <mergeCell ref="C89:F89"/>
    <mergeCell ref="C90:F90"/>
    <mergeCell ref="C91:F91"/>
    <mergeCell ref="C92:F92"/>
    <mergeCell ref="C81:F81"/>
    <mergeCell ref="C82:F82"/>
    <mergeCell ref="A83:F83"/>
    <mergeCell ref="C84:F84"/>
    <mergeCell ref="C85:F85"/>
    <mergeCell ref="C86:F86"/>
    <mergeCell ref="C99:F99"/>
    <mergeCell ref="C100:F100"/>
    <mergeCell ref="C101:F101"/>
    <mergeCell ref="C102:F102"/>
    <mergeCell ref="C103:F103"/>
    <mergeCell ref="A104:F104"/>
    <mergeCell ref="C93:F93"/>
    <mergeCell ref="A94:F94"/>
    <mergeCell ref="C95:F95"/>
    <mergeCell ref="C96:F96"/>
    <mergeCell ref="C97:F97"/>
    <mergeCell ref="C98:F98"/>
    <mergeCell ref="C111:F111"/>
    <mergeCell ref="C112:F112"/>
    <mergeCell ref="C113:F113"/>
    <mergeCell ref="A114:F114"/>
    <mergeCell ref="C115:F115"/>
    <mergeCell ref="C116:F116"/>
    <mergeCell ref="C105:F105"/>
    <mergeCell ref="C106:F106"/>
    <mergeCell ref="C107:F107"/>
    <mergeCell ref="C108:F108"/>
    <mergeCell ref="A109:F109"/>
    <mergeCell ref="C110:F110"/>
    <mergeCell ref="C123:F123"/>
    <mergeCell ref="C124:F124"/>
    <mergeCell ref="A125:F125"/>
    <mergeCell ref="C126:F126"/>
    <mergeCell ref="C127:F127"/>
    <mergeCell ref="C128:F128"/>
    <mergeCell ref="C117:F117"/>
    <mergeCell ref="C118:F118"/>
    <mergeCell ref="C119:F119"/>
    <mergeCell ref="A120:F120"/>
    <mergeCell ref="A121:F121"/>
    <mergeCell ref="C122:F122"/>
    <mergeCell ref="C135:F135"/>
    <mergeCell ref="C136:F136"/>
    <mergeCell ref="C137:F137"/>
    <mergeCell ref="C138:F138"/>
    <mergeCell ref="A139:F139"/>
    <mergeCell ref="A140:F140"/>
    <mergeCell ref="C129:F129"/>
    <mergeCell ref="A130:F130"/>
    <mergeCell ref="C131:F131"/>
    <mergeCell ref="C132:F132"/>
    <mergeCell ref="C133:F133"/>
    <mergeCell ref="C134:F134"/>
    <mergeCell ref="C147:F147"/>
    <mergeCell ref="A148:F148"/>
    <mergeCell ref="A149:F149"/>
    <mergeCell ref="C150:F150"/>
    <mergeCell ref="C151:F151"/>
    <mergeCell ref="C152:F152"/>
    <mergeCell ref="A141:F141"/>
    <mergeCell ref="C142:F142"/>
    <mergeCell ref="C143:F143"/>
    <mergeCell ref="C144:F144"/>
    <mergeCell ref="C145:F145"/>
    <mergeCell ref="C146:F146"/>
    <mergeCell ref="C159:F159"/>
    <mergeCell ref="C160:F160"/>
    <mergeCell ref="C161:F161"/>
    <mergeCell ref="C162:F162"/>
    <mergeCell ref="C163:F163"/>
    <mergeCell ref="C164:F164"/>
    <mergeCell ref="C153:F153"/>
    <mergeCell ref="C154:F154"/>
    <mergeCell ref="C155:F155"/>
    <mergeCell ref="C156:F156"/>
    <mergeCell ref="C157:F157"/>
    <mergeCell ref="C158:F158"/>
    <mergeCell ref="C171:F171"/>
    <mergeCell ref="C172:F172"/>
    <mergeCell ref="C173:F173"/>
    <mergeCell ref="A174:F174"/>
    <mergeCell ref="C175:F175"/>
    <mergeCell ref="C176:F176"/>
    <mergeCell ref="C165:F165"/>
    <mergeCell ref="C166:F166"/>
    <mergeCell ref="C167:F167"/>
    <mergeCell ref="C168:F168"/>
    <mergeCell ref="C169:F169"/>
    <mergeCell ref="C170:F170"/>
    <mergeCell ref="C183:F183"/>
    <mergeCell ref="C184:F184"/>
    <mergeCell ref="C185:F185"/>
    <mergeCell ref="C186:F186"/>
    <mergeCell ref="C187:F187"/>
    <mergeCell ref="C188:F188"/>
    <mergeCell ref="C177:F177"/>
    <mergeCell ref="C178:F178"/>
    <mergeCell ref="C179:F179"/>
    <mergeCell ref="C180:F180"/>
    <mergeCell ref="C181:F181"/>
    <mergeCell ref="C182:F182"/>
    <mergeCell ref="C195:F195"/>
    <mergeCell ref="C196:F196"/>
    <mergeCell ref="C197:F197"/>
    <mergeCell ref="C198:F198"/>
    <mergeCell ref="A199:F199"/>
    <mergeCell ref="C200:F200"/>
    <mergeCell ref="C189:F189"/>
    <mergeCell ref="C190:F190"/>
    <mergeCell ref="C191:F191"/>
    <mergeCell ref="C192:F192"/>
    <mergeCell ref="C193:F193"/>
    <mergeCell ref="C194:F194"/>
    <mergeCell ref="C207:F207"/>
    <mergeCell ref="C208:F208"/>
    <mergeCell ref="C209:F209"/>
    <mergeCell ref="C210:F210"/>
    <mergeCell ref="C211:F211"/>
    <mergeCell ref="A212:F212"/>
    <mergeCell ref="C201:F201"/>
    <mergeCell ref="C202:F202"/>
    <mergeCell ref="C203:F203"/>
    <mergeCell ref="C204:F204"/>
    <mergeCell ref="C205:F205"/>
    <mergeCell ref="C206:F206"/>
    <mergeCell ref="C219:F219"/>
    <mergeCell ref="C220:F220"/>
    <mergeCell ref="C221:F221"/>
    <mergeCell ref="C222:F222"/>
    <mergeCell ref="C223:F223"/>
    <mergeCell ref="C224:F224"/>
    <mergeCell ref="C213:F213"/>
    <mergeCell ref="C214:F214"/>
    <mergeCell ref="C215:F215"/>
    <mergeCell ref="C216:F216"/>
    <mergeCell ref="C217:F217"/>
    <mergeCell ref="C218:F218"/>
    <mergeCell ref="C231:F231"/>
    <mergeCell ref="A232:F232"/>
    <mergeCell ref="C233:F233"/>
    <mergeCell ref="C234:F234"/>
    <mergeCell ref="C235:F235"/>
    <mergeCell ref="C236:F236"/>
    <mergeCell ref="C225:F225"/>
    <mergeCell ref="C226:F226"/>
    <mergeCell ref="C227:F227"/>
    <mergeCell ref="C228:F228"/>
    <mergeCell ref="C229:F229"/>
    <mergeCell ref="C230:F230"/>
    <mergeCell ref="C243:F243"/>
    <mergeCell ref="C244:F244"/>
    <mergeCell ref="C245:F245"/>
    <mergeCell ref="C246:F246"/>
    <mergeCell ref="C247:F247"/>
    <mergeCell ref="A248:F248"/>
    <mergeCell ref="C237:F237"/>
    <mergeCell ref="C238:F238"/>
    <mergeCell ref="C239:F239"/>
    <mergeCell ref="C240:F240"/>
    <mergeCell ref="C241:F241"/>
    <mergeCell ref="C242:F242"/>
    <mergeCell ref="C256:F256"/>
    <mergeCell ref="C257:F257"/>
    <mergeCell ref="C258:F258"/>
    <mergeCell ref="C259:F259"/>
    <mergeCell ref="A260:F260"/>
    <mergeCell ref="C261:F261"/>
    <mergeCell ref="C249:F249"/>
    <mergeCell ref="C250:F250"/>
    <mergeCell ref="C251:F251"/>
    <mergeCell ref="C252:F252"/>
    <mergeCell ref="C254:F254"/>
    <mergeCell ref="C255:F255"/>
    <mergeCell ref="C253:F253"/>
    <mergeCell ref="C268:F268"/>
    <mergeCell ref="C269:F269"/>
    <mergeCell ref="C270:F270"/>
    <mergeCell ref="C271:F271"/>
    <mergeCell ref="C272:F272"/>
    <mergeCell ref="C273:F273"/>
    <mergeCell ref="C262:F262"/>
    <mergeCell ref="C263:F263"/>
    <mergeCell ref="C264:F264"/>
    <mergeCell ref="C265:F265"/>
    <mergeCell ref="C266:F266"/>
    <mergeCell ref="C267:F267"/>
    <mergeCell ref="C280:F280"/>
    <mergeCell ref="C281:F281"/>
    <mergeCell ref="C282:F282"/>
    <mergeCell ref="C283:F283"/>
    <mergeCell ref="A284:F284"/>
    <mergeCell ref="A285:F285"/>
    <mergeCell ref="C274:F274"/>
    <mergeCell ref="C275:F275"/>
    <mergeCell ref="C276:F276"/>
    <mergeCell ref="C277:F277"/>
    <mergeCell ref="A278:F278"/>
    <mergeCell ref="C279:F279"/>
    <mergeCell ref="C292:F292"/>
    <mergeCell ref="C293:F293"/>
    <mergeCell ref="C294:F294"/>
    <mergeCell ref="C295:F295"/>
    <mergeCell ref="C296:F296"/>
    <mergeCell ref="C297:F297"/>
    <mergeCell ref="C286:F286"/>
    <mergeCell ref="C287:F287"/>
    <mergeCell ref="C288:F288"/>
    <mergeCell ref="C289:F289"/>
    <mergeCell ref="C290:F290"/>
    <mergeCell ref="A291:F291"/>
    <mergeCell ref="A312:F312"/>
    <mergeCell ref="A313:F313"/>
    <mergeCell ref="C314:F314"/>
    <mergeCell ref="C310:F310"/>
    <mergeCell ref="C304:F304"/>
    <mergeCell ref="C305:F305"/>
    <mergeCell ref="C306:F306"/>
    <mergeCell ref="C311:F311"/>
    <mergeCell ref="A298:F298"/>
    <mergeCell ref="C299:F299"/>
    <mergeCell ref="C300:F300"/>
    <mergeCell ref="C301:F301"/>
    <mergeCell ref="C302:F302"/>
    <mergeCell ref="A303:F303"/>
    <mergeCell ref="C321:F321"/>
    <mergeCell ref="A322:F322"/>
    <mergeCell ref="A323:F323"/>
    <mergeCell ref="C324:F324"/>
    <mergeCell ref="C325:F325"/>
    <mergeCell ref="C326:F326"/>
    <mergeCell ref="C315:F315"/>
    <mergeCell ref="C316:F316"/>
    <mergeCell ref="C317:F317"/>
    <mergeCell ref="C318:F318"/>
    <mergeCell ref="C319:F319"/>
    <mergeCell ref="C320:F320"/>
    <mergeCell ref="C333:F333"/>
    <mergeCell ref="A334:F334"/>
    <mergeCell ref="A335:F335"/>
    <mergeCell ref="C336:F336"/>
    <mergeCell ref="C337:F337"/>
    <mergeCell ref="C338:F338"/>
    <mergeCell ref="C327:F327"/>
    <mergeCell ref="C328:F328"/>
    <mergeCell ref="C329:F329"/>
    <mergeCell ref="C330:F330"/>
    <mergeCell ref="C331:F331"/>
    <mergeCell ref="C332:F332"/>
    <mergeCell ref="C356:F356"/>
    <mergeCell ref="C345:F345"/>
    <mergeCell ref="C346:F346"/>
    <mergeCell ref="C347:F347"/>
    <mergeCell ref="C348:F348"/>
    <mergeCell ref="C349:F349"/>
    <mergeCell ref="C350:F350"/>
    <mergeCell ref="C339:F339"/>
    <mergeCell ref="C340:F340"/>
    <mergeCell ref="C341:F341"/>
    <mergeCell ref="C342:F342"/>
    <mergeCell ref="C343:F343"/>
    <mergeCell ref="C344:F344"/>
    <mergeCell ref="C369:F369"/>
    <mergeCell ref="C370:F370"/>
    <mergeCell ref="C371:F371"/>
    <mergeCell ref="C372:F372"/>
    <mergeCell ref="C373:F373"/>
    <mergeCell ref="A2:K3"/>
    <mergeCell ref="A5:K5"/>
    <mergeCell ref="C363:F363"/>
    <mergeCell ref="A364:F364"/>
    <mergeCell ref="A365:F365"/>
    <mergeCell ref="C366:F366"/>
    <mergeCell ref="C367:F367"/>
    <mergeCell ref="C368:F368"/>
    <mergeCell ref="C357:F357"/>
    <mergeCell ref="A358:F358"/>
    <mergeCell ref="A359:F359"/>
    <mergeCell ref="C360:F360"/>
    <mergeCell ref="C361:F361"/>
    <mergeCell ref="C362:F362"/>
    <mergeCell ref="C351:F351"/>
    <mergeCell ref="C352:F352"/>
    <mergeCell ref="C353:F353"/>
    <mergeCell ref="C354:F354"/>
    <mergeCell ref="C355:F355"/>
    <mergeCell ref="C394:F394"/>
    <mergeCell ref="C374:F374"/>
    <mergeCell ref="C392:F392"/>
    <mergeCell ref="A307:F307"/>
    <mergeCell ref="C308:F308"/>
    <mergeCell ref="C309:F309"/>
    <mergeCell ref="C384:F384"/>
    <mergeCell ref="C385:F385"/>
    <mergeCell ref="C386:F386"/>
    <mergeCell ref="C387:F387"/>
    <mergeCell ref="C388:F388"/>
    <mergeCell ref="C389:F389"/>
    <mergeCell ref="C390:F390"/>
    <mergeCell ref="C391:F391"/>
    <mergeCell ref="C393:F393"/>
    <mergeCell ref="A375:F375"/>
    <mergeCell ref="A376:F376"/>
    <mergeCell ref="C377:F377"/>
    <mergeCell ref="C378:F378"/>
    <mergeCell ref="C379:F379"/>
    <mergeCell ref="C380:F380"/>
    <mergeCell ref="C381:F381"/>
    <mergeCell ref="C382:F382"/>
    <mergeCell ref="C383:F383"/>
  </mergeCells>
  <pageMargins left="0.23622047244094491" right="0.1968503937007874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prema funkcijskoj kl</vt:lpstr>
      <vt:lpstr>Račun financiranja</vt:lpstr>
      <vt:lpstr>POSEBNI DIO</vt:lpstr>
      <vt:lpstr>Raspol.sredstva iz preth.god.</vt:lpstr>
      <vt:lpstr>POSEBNI DIO-4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kpilato</cp:lastModifiedBy>
  <cp:lastPrinted>2023-09-18T08:35:44Z</cp:lastPrinted>
  <dcterms:created xsi:type="dcterms:W3CDTF">2022-08-12T12:51:27Z</dcterms:created>
  <dcterms:modified xsi:type="dcterms:W3CDTF">2024-01-04T10:03:07Z</dcterms:modified>
</cp:coreProperties>
</file>